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<sst xmlns="http://schemas.openxmlformats.org/spreadsheetml/2006/main" count="36" uniqueCount="4">
  <si>
    <t>Spring</t>
  </si>
  <si>
    <t>Summer</t>
  </si>
  <si>
    <t>SS</t>
  </si>
  <si>
    <t>Mean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</si>
</sst>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V11" sqref="V11"/>
    </sheetView>
  </sheetViews>
  <sheetFormatPr defaultColWidth="9.140625" defaultRowHeight="12.75"/>
  <cols>
    <col min="1" max="1" width="10.140625" style="0" customWidth="1"/>
  </cols>
  <sheetData>
    <row r="1" spans="2:18" ht="12.75">
      <c r="B1">
        <v>8</v>
      </c>
      <c r="D1">
        <v>15</v>
      </c>
      <c r="F1">
        <v>30</v>
      </c>
      <c r="H1">
        <v>45</v>
      </c>
      <c r="L1">
        <v>8</v>
      </c>
      <c r="N1">
        <v>15</v>
      </c>
      <c r="P1">
        <v>30</v>
      </c>
      <c r="R1">
        <v>45</v>
      </c>
    </row>
    <row r="2" spans="1:18" ht="12.75">
      <c r="A2" t="s">
        <v>0</v>
      </c>
      <c r="B2" t="s">
        <v>1</v>
      </c>
      <c r="C2" t="s">
        <v>0</v>
      </c>
      <c r="D2" t="s">
        <v>1</v>
      </c>
      <c r="E2" t="s">
        <v>0</v>
      </c>
      <c r="F2" t="s">
        <v>1</v>
      </c>
      <c r="G2" t="s">
        <v>0</v>
      </c>
      <c r="H2" t="s">
        <v>1</v>
      </c>
      <c r="K2" t="s">
        <v>0</v>
      </c>
      <c r="L2" t="s">
        <v>1</v>
      </c>
      <c r="M2" t="s">
        <v>0</v>
      </c>
      <c r="N2" t="s">
        <v>1</v>
      </c>
      <c r="O2" t="s">
        <v>0</v>
      </c>
      <c r="P2" t="s">
        <v>1</v>
      </c>
      <c r="Q2" t="s">
        <v>0</v>
      </c>
      <c r="R2" t="s">
        <v>1</v>
      </c>
    </row>
    <row r="3" spans="1:18" ht="12.75">
      <c r="A3">
        <v>2.875</v>
      </c>
      <c r="B3">
        <v>2.125</v>
      </c>
      <c r="C3">
        <v>2.6</v>
      </c>
      <c r="D3">
        <v>0.867</v>
      </c>
      <c r="E3">
        <v>2.23</v>
      </c>
      <c r="F3">
        <v>1.267</v>
      </c>
      <c r="G3">
        <v>1.4</v>
      </c>
      <c r="H3">
        <v>0.711</v>
      </c>
      <c r="K3">
        <f>+AVERAGE(A3:A5)</f>
        <v>2.4166666666666665</v>
      </c>
      <c r="L3">
        <f>+AVERAGE(B3:B5)</f>
        <v>1.8333333333333333</v>
      </c>
      <c r="M3">
        <f aca="true" t="shared" si="0" ref="M3:R3">+AVERAGE(C3:C5)</f>
        <v>2.1773333333333333</v>
      </c>
      <c r="N3">
        <f t="shared" si="0"/>
        <v>1.1776666666666669</v>
      </c>
      <c r="O3">
        <f t="shared" si="0"/>
        <v>1.5653333333333332</v>
      </c>
      <c r="P3">
        <f t="shared" si="0"/>
        <v>0.8113333333333334</v>
      </c>
      <c r="Q3">
        <f t="shared" si="0"/>
        <v>1.1996666666666667</v>
      </c>
      <c r="R3">
        <f t="shared" si="0"/>
        <v>0.5926666666666667</v>
      </c>
    </row>
    <row r="4" spans="1:18" ht="12.75">
      <c r="A4">
        <v>2.625</v>
      </c>
      <c r="B4">
        <v>1.5</v>
      </c>
      <c r="C4">
        <v>1.866</v>
      </c>
      <c r="D4">
        <v>0.933</v>
      </c>
      <c r="E4">
        <v>1.466</v>
      </c>
      <c r="F4">
        <v>0.467</v>
      </c>
      <c r="G4">
        <v>1.022</v>
      </c>
      <c r="H4">
        <v>0.356</v>
      </c>
      <c r="K4">
        <f>+K3-A23</f>
        <v>0.5769166666666667</v>
      </c>
      <c r="L4">
        <f>+L3-B23</f>
        <v>0.7295833333333333</v>
      </c>
      <c r="M4">
        <f>+M3-A23</f>
        <v>0.33758333333333357</v>
      </c>
      <c r="N4">
        <f>+N3-B23</f>
        <v>0.07391666666666685</v>
      </c>
      <c r="O4">
        <f>+O3-A23</f>
        <v>-0.27441666666666653</v>
      </c>
      <c r="P4">
        <f>+P3-B23</f>
        <v>-0.29241666666666666</v>
      </c>
      <c r="Q4">
        <f>+Q3-A23</f>
        <v>-0.6400833333333331</v>
      </c>
      <c r="R4">
        <f>+R3-B23</f>
        <v>-0.5110833333333333</v>
      </c>
    </row>
    <row r="5" spans="1:18" ht="12.75">
      <c r="A5">
        <v>1.75</v>
      </c>
      <c r="B5">
        <v>1.875</v>
      </c>
      <c r="C5">
        <v>2.066</v>
      </c>
      <c r="D5">
        <v>1.733</v>
      </c>
      <c r="E5">
        <v>1</v>
      </c>
      <c r="F5">
        <v>0.7</v>
      </c>
      <c r="G5">
        <v>1.177</v>
      </c>
      <c r="H5">
        <v>0.711</v>
      </c>
      <c r="K5">
        <f>+K4-D23</f>
        <v>-1.5480833333333333</v>
      </c>
      <c r="L5">
        <f>+L4-D23</f>
        <v>-1.3954166666666667</v>
      </c>
      <c r="M5">
        <f>+M4-E23</f>
        <v>-1.3399166666666666</v>
      </c>
      <c r="N5">
        <f>+N4-E23</f>
        <v>-1.6035833333333334</v>
      </c>
      <c r="O5">
        <f>+O4-F23</f>
        <v>-1.4627499999999998</v>
      </c>
      <c r="P5">
        <f>+P4-F23</f>
        <v>-1.48075</v>
      </c>
      <c r="Q5">
        <f>+Q4-G23</f>
        <v>-1.53625</v>
      </c>
      <c r="R5">
        <f>+R4-G23</f>
        <v>-1.4072500000000001</v>
      </c>
    </row>
    <row r="6" spans="11:18" ht="12.75">
      <c r="K6">
        <f>(K5+$E$30)^2</f>
        <v>0.005826777777777782</v>
      </c>
      <c r="L6">
        <f aca="true" t="shared" si="1" ref="L6:R6">(L5+$E$30)^2</f>
        <v>0.0058267777777777485</v>
      </c>
      <c r="M6">
        <f t="shared" si="1"/>
        <v>0.017380027777777755</v>
      </c>
      <c r="N6">
        <f t="shared" si="1"/>
        <v>0.017380027777777814</v>
      </c>
      <c r="O6">
        <f t="shared" si="1"/>
        <v>8.100000000000215E-05</v>
      </c>
      <c r="P6">
        <f t="shared" si="1"/>
        <v>8.100000000000215E-05</v>
      </c>
      <c r="Q6">
        <f t="shared" si="1"/>
        <v>0.00416025</v>
      </c>
      <c r="R6">
        <f t="shared" si="1"/>
        <v>0.004160249999999971</v>
      </c>
    </row>
    <row r="8" spans="1:19" ht="12.75">
      <c r="A8" t="s">
        <v>0</v>
      </c>
      <c r="B8" t="s">
        <v>1</v>
      </c>
      <c r="D8">
        <v>8</v>
      </c>
      <c r="E8">
        <v>15</v>
      </c>
      <c r="F8">
        <v>30</v>
      </c>
      <c r="G8">
        <v>45</v>
      </c>
      <c r="K8">
        <f>+K6*3</f>
        <v>0.017480333333333348</v>
      </c>
      <c r="L8">
        <f aca="true" t="shared" si="2" ref="L8:R8">+L6*3</f>
        <v>0.017480333333333244</v>
      </c>
      <c r="M8">
        <f t="shared" si="2"/>
        <v>0.05214008333333327</v>
      </c>
      <c r="N8">
        <f t="shared" si="2"/>
        <v>0.05214008333333344</v>
      </c>
      <c r="O8">
        <f t="shared" si="2"/>
        <v>0.00024300000000000645</v>
      </c>
      <c r="P8">
        <f t="shared" si="2"/>
        <v>0.00024300000000000645</v>
      </c>
      <c r="Q8">
        <f t="shared" si="2"/>
        <v>0.012480749999999999</v>
      </c>
      <c r="R8">
        <f t="shared" si="2"/>
        <v>0.012480749999999914</v>
      </c>
      <c r="S8" s="1">
        <f>+SUM(K8:R8)</f>
        <v>0.1646883333333332</v>
      </c>
    </row>
    <row r="9" spans="1:7" ht="12.75">
      <c r="A9">
        <f>+(A3-$A$23)^2</f>
        <v>1.0717425625000006</v>
      </c>
      <c r="B9">
        <f>+(B3-$B$23)^2</f>
        <v>1.0429515624999999</v>
      </c>
      <c r="D9">
        <f>(A3-$D$23)^2</f>
        <v>0.5625</v>
      </c>
      <c r="E9">
        <f>(C3-$E$23)^2</f>
        <v>0.8510062499999997</v>
      </c>
      <c r="F9">
        <f>(E3-$F$23)^2</f>
        <v>1.0850694444444446</v>
      </c>
      <c r="G9">
        <f>(G3-$G$23)^2</f>
        <v>0.2538480277777776</v>
      </c>
    </row>
    <row r="10" spans="1:7" ht="12.75">
      <c r="A10">
        <f>(A4-$A$23)^2</f>
        <v>0.6166175625000003</v>
      </c>
      <c r="B10">
        <f>(B4-$B$23)^2</f>
        <v>0.1570140625</v>
      </c>
      <c r="D10">
        <f>(A4-$D$23)^2</f>
        <v>0.25</v>
      </c>
      <c r="E10">
        <f>(C4-$E$23)^2</f>
        <v>0.03553224999999996</v>
      </c>
      <c r="F10">
        <f>(E4-$F$23)^2</f>
        <v>0.07709877777777781</v>
      </c>
      <c r="G10">
        <f>(G4-$G$23)^2</f>
        <v>0.015834027777777756</v>
      </c>
    </row>
    <row r="11" spans="1:7" ht="12.75">
      <c r="A11">
        <f>(A5-$A$23)^2</f>
        <v>0.00805506249999996</v>
      </c>
      <c r="B11">
        <f>(B5-$B$23)^2</f>
        <v>0.5948265625</v>
      </c>
      <c r="D11">
        <f>(A5-$D$23)^2</f>
        <v>0.140625</v>
      </c>
      <c r="E11">
        <f>(C5-$E$23)^2</f>
        <v>0.1509322499999997</v>
      </c>
      <c r="F11">
        <f>(E5-$F$23)^2</f>
        <v>0.03546944444444441</v>
      </c>
      <c r="G11">
        <f>(G5-$G$23)^2</f>
        <v>0.07886736111111108</v>
      </c>
    </row>
    <row r="12" spans="1:18" ht="12.75">
      <c r="A12">
        <f>+(C3-$A$23)^2</f>
        <v>0.5779800625000004</v>
      </c>
      <c r="B12">
        <f>+(D3-$B$23)^2</f>
        <v>0.056050562500000005</v>
      </c>
      <c r="D12">
        <f>(B3-$D$23)^2</f>
        <v>0</v>
      </c>
      <c r="E12">
        <f>(D3-$E$23)^2</f>
        <v>0.6569102500000004</v>
      </c>
      <c r="F12">
        <f>(F3-$F$23)^2</f>
        <v>0.0061884444444444435</v>
      </c>
      <c r="G12">
        <f>(H3-$G$23)^2</f>
        <v>0.0342866944444445</v>
      </c>
      <c r="L12">
        <v>8</v>
      </c>
      <c r="N12">
        <v>15</v>
      </c>
      <c r="P12">
        <v>30</v>
      </c>
      <c r="R12">
        <v>45</v>
      </c>
    </row>
    <row r="13" spans="1:18" ht="12.75">
      <c r="A13">
        <f>(C4-$A$23)^2</f>
        <v>0.0006890625000000172</v>
      </c>
      <c r="B13">
        <f>(D4-$B$23)^2</f>
        <v>0.029155562499999985</v>
      </c>
      <c r="D13">
        <f>(B4-$D$23)^2</f>
        <v>0.390625</v>
      </c>
      <c r="E13">
        <f>(D4-$E$23)^2</f>
        <v>0.5542802500000003</v>
      </c>
      <c r="F13">
        <f>(F4-$F$23)^2</f>
        <v>0.5203217777777775</v>
      </c>
      <c r="G13">
        <f>(H4-$G$23)^2</f>
        <v>0.2917800277777779</v>
      </c>
      <c r="K13" t="s">
        <v>0</v>
      </c>
      <c r="L13" t="s">
        <v>1</v>
      </c>
      <c r="M13" t="s">
        <v>0</v>
      </c>
      <c r="N13" t="s">
        <v>1</v>
      </c>
      <c r="O13" t="s">
        <v>0</v>
      </c>
      <c r="P13" t="s">
        <v>1</v>
      </c>
      <c r="Q13" t="s">
        <v>0</v>
      </c>
      <c r="R13" t="s">
        <v>1</v>
      </c>
    </row>
    <row r="14" spans="1:18" ht="12.75">
      <c r="A14">
        <f>(C5-$A$23)^2</f>
        <v>0.05118906250000003</v>
      </c>
      <c r="B14">
        <f>(D5-$B$23)^2</f>
        <v>0.39595556250000014</v>
      </c>
      <c r="D14">
        <f>(B5-$D$23)^2</f>
        <v>0.0625</v>
      </c>
      <c r="E14">
        <f>(D5-$E$23)^2</f>
        <v>0.003080249999999987</v>
      </c>
      <c r="F14">
        <f>(F5-$F$23)^2</f>
        <v>0.2384694444444444</v>
      </c>
      <c r="G14">
        <f>(H5-$G$23)^2</f>
        <v>0.0342866944444445</v>
      </c>
      <c r="K14">
        <f>+(A3-$K$3)^2</f>
        <v>0.2100694444444446</v>
      </c>
      <c r="L14">
        <f>+(B3-$L$3)^2</f>
        <v>0.08506944444444449</v>
      </c>
      <c r="M14">
        <f>+(C3-$M$3)^2</f>
        <v>0.17864711111111117</v>
      </c>
      <c r="N14">
        <f>+(D3-$N$3)^2</f>
        <v>0.0965137777777779</v>
      </c>
      <c r="O14">
        <f>+(E3-$O$3)^2</f>
        <v>0.4417817777777779</v>
      </c>
      <c r="P14">
        <f>+(F3-$P$3)^2</f>
        <v>0.20763211111111102</v>
      </c>
      <c r="Q14">
        <f>+(G3-$Q$3)^2</f>
        <v>0.04013344444444441</v>
      </c>
      <c r="R14">
        <f>+(H3-$R$3)^2</f>
        <v>0.014002777777777767</v>
      </c>
    </row>
    <row r="15" spans="1:18" ht="12.75">
      <c r="A15">
        <f>(E3-$A$23)^2</f>
        <v>0.15229506250000016</v>
      </c>
      <c r="B15">
        <f>(F3-$B$23)^2</f>
        <v>0.026650562499999964</v>
      </c>
      <c r="K15">
        <f>+(A4-$K$3)^2</f>
        <v>0.04340277777777784</v>
      </c>
      <c r="L15">
        <f>+(B4-$L$3)^2</f>
        <v>0.11111111111111106</v>
      </c>
      <c r="M15">
        <f>+(C4-$M$3)^2</f>
        <v>0.09692844444444439</v>
      </c>
      <c r="N15">
        <f>+(D4-$N$3)^2</f>
        <v>0.05986177777777785</v>
      </c>
      <c r="O15">
        <f>+(E4-$O$3)^2</f>
        <v>0.009867111111111099</v>
      </c>
      <c r="P15">
        <f>+(F4-$P$3)^2</f>
        <v>0.11856544444444443</v>
      </c>
      <c r="Q15">
        <f>+(G4-$Q$3)^2</f>
        <v>0.03156544444444444</v>
      </c>
      <c r="R15">
        <f>+(H4-$R$3)^2</f>
        <v>0.05601111111111112</v>
      </c>
    </row>
    <row r="16" spans="1:18" ht="12.75">
      <c r="A16">
        <f>(E4-$A$23)^2</f>
        <v>0.13968906249999985</v>
      </c>
      <c r="B16">
        <f>(F4-$B$23)^2</f>
        <v>0.4054505624999999</v>
      </c>
      <c r="K16">
        <f>+(A5-$K$3)^2</f>
        <v>0.44444444444444425</v>
      </c>
      <c r="L16">
        <f>+(B5-$L$3)^2</f>
        <v>0.0017361111111111173</v>
      </c>
      <c r="M16">
        <f>+(C5-$M$3)^2</f>
        <v>0.01239511111111115</v>
      </c>
      <c r="N16">
        <f>+(D5-$N$3)^2</f>
        <v>0.308395111111111</v>
      </c>
      <c r="O16">
        <f>+(E5-$O$3)^2</f>
        <v>0.31960177777777765</v>
      </c>
      <c r="P16">
        <f>+(F5-$P$3)^2</f>
        <v>0.012395111111111124</v>
      </c>
      <c r="Q16">
        <f>+(G5-$Q$3)^2</f>
        <v>0.0005137777777777753</v>
      </c>
      <c r="R16">
        <f>+(H5-$R$3)^2</f>
        <v>0.014002777777777767</v>
      </c>
    </row>
    <row r="17" spans="1:19" ht="12.75">
      <c r="A17">
        <f>(E5-$A$23)^2</f>
        <v>0.7051800624999996</v>
      </c>
      <c r="B17">
        <f>(F5-$B$23)^2</f>
        <v>0.16301406250000006</v>
      </c>
      <c r="S17" s="1">
        <f>+SUM(K14:R16)</f>
        <v>2.914647333333334</v>
      </c>
    </row>
    <row r="18" spans="1:2" ht="12.75">
      <c r="A18">
        <f>(G3-$A$23)^2</f>
        <v>0.19338006249999987</v>
      </c>
      <c r="B18">
        <f>(H3-$B$23)^2</f>
        <v>0.15425256250000002</v>
      </c>
    </row>
    <row r="19" spans="1:2" ht="12.75">
      <c r="A19">
        <f>(G4-$A$23)^2</f>
        <v>0.6687150624999996</v>
      </c>
      <c r="B19">
        <f>(H4-$B$23)^2</f>
        <v>0.5591300625000001</v>
      </c>
    </row>
    <row r="20" spans="1:18" ht="12.75">
      <c r="A20">
        <f>(G5-$A$23)^2</f>
        <v>0.4392375624999996</v>
      </c>
      <c r="B20">
        <f>(H5-$A$23)^2</f>
        <v>1.2740765624999992</v>
      </c>
      <c r="L20">
        <v>8</v>
      </c>
      <c r="N20">
        <v>15</v>
      </c>
      <c r="P20">
        <v>30</v>
      </c>
      <c r="R20">
        <v>45</v>
      </c>
    </row>
    <row r="21" spans="11:18" ht="12.75">
      <c r="K21" t="s">
        <v>0</v>
      </c>
      <c r="L21" t="s">
        <v>1</v>
      </c>
      <c r="M21" t="s">
        <v>0</v>
      </c>
      <c r="N21" t="s">
        <v>1</v>
      </c>
      <c r="O21" t="s">
        <v>0</v>
      </c>
      <c r="P21" t="s">
        <v>1</v>
      </c>
      <c r="Q21" t="s">
        <v>0</v>
      </c>
      <c r="R21" t="s">
        <v>1</v>
      </c>
    </row>
    <row r="22" spans="1:18" ht="12.75">
      <c r="A22">
        <f>+SUM(A9:A20)</f>
        <v>4.624770250000001</v>
      </c>
      <c r="B22">
        <f>+SUM(B9:B20)</f>
        <v>4.858528249999999</v>
      </c>
      <c r="D22">
        <f>+SUM(D9:D14)</f>
        <v>1.40625</v>
      </c>
      <c r="E22">
        <f>+SUM(E9:E14)</f>
        <v>2.2517415</v>
      </c>
      <c r="F22">
        <f>+SUM(F9:F14)</f>
        <v>1.9626173333333332</v>
      </c>
      <c r="G22">
        <f>+SUM(G9:G14)</f>
        <v>0.7089028333333334</v>
      </c>
      <c r="H22" t="s">
        <v>2</v>
      </c>
      <c r="K22">
        <f>(A3-$E$30)^2</f>
        <v>1.9691105625000003</v>
      </c>
      <c r="L22">
        <f aca="true" t="shared" si="3" ref="L22:R22">(B3-$E$30)^2</f>
        <v>0.42673556250000017</v>
      </c>
      <c r="M22">
        <f t="shared" si="3"/>
        <v>1.2729480625000005</v>
      </c>
      <c r="N22">
        <f t="shared" si="3"/>
        <v>0.3657225624999999</v>
      </c>
      <c r="O22">
        <f t="shared" si="3"/>
        <v>0.5749430625000002</v>
      </c>
      <c r="P22">
        <f t="shared" si="3"/>
        <v>0.041922562499999996</v>
      </c>
      <c r="Q22">
        <f t="shared" si="3"/>
        <v>0.005148062499999997</v>
      </c>
      <c r="R22">
        <f t="shared" si="3"/>
        <v>0.5787405624999998</v>
      </c>
    </row>
    <row r="23" spans="1:18" ht="12.75">
      <c r="A23">
        <f>+AVERAGE(A3:A5,C3:C5,E3:E5,G3:G5)</f>
        <v>1.8397499999999998</v>
      </c>
      <c r="B23">
        <f>+AVERAGE(B3:B5,D3:D5,F3:F5,H3:H5)</f>
        <v>1.10375</v>
      </c>
      <c r="D23">
        <f>+AVERAGE(A3:B5)</f>
        <v>2.125</v>
      </c>
      <c r="E23">
        <f>+AVERAGE(C3:D5)</f>
        <v>1.6775000000000002</v>
      </c>
      <c r="F23">
        <f>+AVERAGE(E3:F5)</f>
        <v>1.1883333333333332</v>
      </c>
      <c r="G23">
        <f>+AVERAGE(G3:H5)</f>
        <v>0.8961666666666668</v>
      </c>
      <c r="H23" t="s">
        <v>3</v>
      </c>
      <c r="K23">
        <f>(A4-$E$30)^2</f>
        <v>1.3299855625000003</v>
      </c>
      <c r="L23">
        <f aca="true" t="shared" si="4" ref="L23:R24">(B4-$E$30)^2</f>
        <v>0.0007980625000000061</v>
      </c>
      <c r="M23">
        <f t="shared" si="4"/>
        <v>0.15543306250000016</v>
      </c>
      <c r="N23">
        <f t="shared" si="4"/>
        <v>0.29025156249999984</v>
      </c>
      <c r="O23">
        <f t="shared" si="4"/>
        <v>3.30624999999991E-05</v>
      </c>
      <c r="P23">
        <f t="shared" si="4"/>
        <v>1.0095225624999997</v>
      </c>
      <c r="Q23">
        <f t="shared" si="4"/>
        <v>0.20227506249999988</v>
      </c>
      <c r="R23">
        <f t="shared" si="4"/>
        <v>1.2448980624999995</v>
      </c>
    </row>
    <row r="24" spans="11:18" ht="12.75">
      <c r="K24">
        <f>(A5-$E$30)^2</f>
        <v>0.07742306250000006</v>
      </c>
      <c r="L24">
        <f t="shared" si="4"/>
        <v>0.16261056250000008</v>
      </c>
      <c r="M24">
        <f t="shared" si="4"/>
        <v>0.35313306249999993</v>
      </c>
      <c r="N24">
        <f t="shared" si="4"/>
        <v>0.06825156250000011</v>
      </c>
      <c r="O24">
        <f t="shared" si="4"/>
        <v>0.2225480624999999</v>
      </c>
      <c r="P24">
        <f t="shared" si="4"/>
        <v>0.5955980624999999</v>
      </c>
      <c r="Q24">
        <f t="shared" si="4"/>
        <v>0.08687756249999991</v>
      </c>
      <c r="R24">
        <f t="shared" si="4"/>
        <v>0.5787405624999998</v>
      </c>
    </row>
    <row r="25" spans="1:7" ht="12.75">
      <c r="A25">
        <f>+(A23-$E$30)^2</f>
        <v>0.1354239999999999</v>
      </c>
      <c r="B25">
        <f>+(B23-$E$30)^2</f>
        <v>0.1354239999999999</v>
      </c>
      <c r="D25">
        <f>+(D23-$E$30)^2</f>
        <v>0.42673556250000017</v>
      </c>
      <c r="E25">
        <f>+(E23-$E$30)^2</f>
        <v>0.04233306250000013</v>
      </c>
      <c r="F25">
        <f>+(F23-$E$30)^2</f>
        <v>0.08032500694444443</v>
      </c>
      <c r="G25">
        <f>+(G23-$E$30)^2</f>
        <v>0.33129617361111086</v>
      </c>
    </row>
    <row r="26" spans="1:19" ht="12.75">
      <c r="A26">
        <f>+A25*COUNT(A9:A20)</f>
        <v>1.625087999999999</v>
      </c>
      <c r="B26">
        <f>+B25*COUNT(B9:B20)</f>
        <v>1.625087999999999</v>
      </c>
      <c r="D26">
        <f>+D25*COUNT(D9:D14)</f>
        <v>2.560413375000001</v>
      </c>
      <c r="E26">
        <f>+E25*COUNT(E9:E14)</f>
        <v>0.2539983750000008</v>
      </c>
      <c r="F26">
        <f>+F25*COUNT(F9:F14)</f>
        <v>0.48195004166666655</v>
      </c>
      <c r="G26">
        <f>+G25*COUNT(G9:G14)</f>
        <v>1.9877770416666651</v>
      </c>
      <c r="S26" s="2">
        <f>+SUM(K22:R24)</f>
        <v>11.613650499999999</v>
      </c>
    </row>
    <row r="27" spans="2:7" ht="12.75">
      <c r="B27" s="1">
        <f>+B26+A26</f>
        <v>3.250175999999998</v>
      </c>
      <c r="G27" s="1">
        <f>+SUM(D26:G26)</f>
        <v>5.2841388333333335</v>
      </c>
    </row>
    <row r="28" ht="12.75">
      <c r="S28">
        <f>+B27+G27+S8+S17</f>
        <v>11.613650499999999</v>
      </c>
    </row>
    <row r="30" ht="12.75">
      <c r="E30" s="2">
        <f>+AVERAGE(A3:H5)</f>
        <v>1.47175</v>
      </c>
    </row>
    <row r="31" ht="12.75">
      <c r="R31">
        <f>2*4*2</f>
        <v>16</v>
      </c>
    </row>
    <row r="33" spans="4:7" ht="12.75">
      <c r="D33">
        <v>0.671</v>
      </c>
      <c r="E33">
        <v>0.224</v>
      </c>
      <c r="F33">
        <v>-0.224</v>
      </c>
      <c r="G33">
        <v>-0.671</v>
      </c>
    </row>
    <row r="34" spans="4:8" ht="12.75">
      <c r="D34">
        <f>+D33*D22*3</f>
        <v>2.8307812500000002</v>
      </c>
      <c r="E34">
        <f>+E33*E22*3</f>
        <v>1.5131702880000002</v>
      </c>
      <c r="F34">
        <f>+F33*F22*3</f>
        <v>-1.318878848</v>
      </c>
      <c r="G34">
        <f>+G33*G22*3</f>
        <v>-1.4270214035000002</v>
      </c>
      <c r="H34">
        <f>+SUM(D34:G34)</f>
        <v>1.5980512865000007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Central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Biology</dc:creator>
  <cp:keywords/>
  <dc:description/>
  <cp:lastModifiedBy>Biology</cp:lastModifiedBy>
  <dcterms:created xsi:type="dcterms:W3CDTF">2008-11-03T13:28:25Z</dcterms:created>
  <dcterms:modified xsi:type="dcterms:W3CDTF">2008-11-03T16:21:28Z</dcterms:modified>
  <cp:category/>
  <cp:version/>
  <cp:contentType/>
  <cp:contentStatus/>
</cp:coreProperties>
</file>