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95" windowHeight="8535" tabRatio="552" activeTab="2"/>
  </bookViews>
  <sheets>
    <sheet name="Data" sheetId="1" r:id="rId1"/>
    <sheet name="Data (2)" sheetId="2" r:id="rId2"/>
    <sheet name="Mortality(Soil)" sheetId="3" r:id="rId3"/>
    <sheet name="Mortality(Site)" sheetId="4" r:id="rId4"/>
  </sheets>
  <definedNames>
    <definedName name="_xlnm.Print_Area" localSheetId="0">'Data'!#REF!</definedName>
    <definedName name="_xlnm.Print_Area" localSheetId="1">'Data (2)'!#REF!</definedName>
    <definedName name="_xlnm.Print_Area" localSheetId="3">'Mortality(Site)'!#REF!</definedName>
    <definedName name="_xlnm.Print_Area" localSheetId="2">'Mortality(Soil)'!#REF!</definedName>
  </definedNames>
  <calcPr fullCalcOnLoad="1"/>
</workbook>
</file>

<file path=xl/sharedStrings.xml><?xml version="1.0" encoding="utf-8"?>
<sst xmlns="http://schemas.openxmlformats.org/spreadsheetml/2006/main" count="257" uniqueCount="50">
  <si>
    <t>30/30</t>
  </si>
  <si>
    <t>27/30</t>
  </si>
  <si>
    <t>25/30.</t>
  </si>
  <si>
    <t>GROWTH CHAMBER/ daily data</t>
  </si>
  <si>
    <t xml:space="preserve">Sp.# </t>
  </si>
  <si>
    <t>No. ID</t>
  </si>
  <si>
    <t>Soil</t>
  </si>
  <si>
    <t>Site</t>
  </si>
  <si>
    <t>Total</t>
  </si>
  <si>
    <t xml:space="preserve">BC </t>
  </si>
  <si>
    <t>BC / D</t>
  </si>
  <si>
    <t xml:space="preserve">BC / D </t>
  </si>
  <si>
    <t xml:space="preserve">BC / U </t>
  </si>
  <si>
    <t xml:space="preserve">BC / U  </t>
  </si>
  <si>
    <t xml:space="preserve">D </t>
  </si>
  <si>
    <t>D</t>
  </si>
  <si>
    <t>U</t>
  </si>
  <si>
    <t xml:space="preserve">U </t>
  </si>
  <si>
    <t xml:space="preserve">U / D  </t>
  </si>
  <si>
    <t xml:space="preserve">U / D </t>
  </si>
  <si>
    <t>TIME</t>
  </si>
  <si>
    <t>TEMPERATURE</t>
  </si>
  <si>
    <t xml:space="preserve">GROWTH CHAMBER/ Germination </t>
  </si>
  <si>
    <t>Control / 30 seeds per petri dish</t>
  </si>
  <si>
    <t># Days</t>
  </si>
  <si>
    <t>% germ.</t>
  </si>
  <si>
    <t xml:space="preserve">GROWTH CHAMBER/ deat seedlings </t>
  </si>
  <si>
    <t>April</t>
  </si>
  <si>
    <t>March</t>
  </si>
  <si>
    <t>Total Germination</t>
  </si>
  <si>
    <t xml:space="preserve">Total Mortality </t>
  </si>
  <si>
    <t>% of Mortality in Germination</t>
  </si>
  <si>
    <t xml:space="preserve"> </t>
  </si>
  <si>
    <t>Germinated seeds</t>
  </si>
  <si>
    <t>died seeds</t>
  </si>
  <si>
    <t>arcsine</t>
  </si>
  <si>
    <t>tienen que ser proporcion</t>
  </si>
  <si>
    <t>formula&lt;&lt;&lt;</t>
  </si>
  <si>
    <t>=asin(sqrt(p))</t>
  </si>
  <si>
    <t>p</t>
  </si>
  <si>
    <t>asinsqrt</t>
  </si>
  <si>
    <t>transformation</t>
  </si>
  <si>
    <t>esto es lo que se analiza</t>
  </si>
  <si>
    <t>treatment</t>
  </si>
  <si>
    <t>Peaty H</t>
  </si>
  <si>
    <t>Peaty H / Peaty L</t>
  </si>
  <si>
    <t>Peaty L</t>
  </si>
  <si>
    <t>Sandy</t>
  </si>
  <si>
    <t xml:space="preserve">Peaty L/ Sandy  </t>
  </si>
  <si>
    <t>Peaty H/ Sandy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</si>
</sst>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0"/>
    <numFmt numFmtId="172" formatCode="[$-409]dddd\,\ mmmm\ dd\,\ yyyy"/>
    <numFmt numFmtId="173" formatCode="[$-409]h:mm:ss\ AM/PM"/>
    <numFmt numFmtId="174" formatCode="00##"/>
    <numFmt numFmtId="175" formatCode="0.00000"/>
    <numFmt numFmtId="176" formatCode="0.000000"/>
    <numFmt numFmtId="177" formatCode="mmm\-yyyy"/>
    <numFmt numFmtId="178" formatCode="00##.0"/>
    <numFmt numFmtId="179" formatCode="0.0000000000"/>
    <numFmt numFmtId="180" formatCode="0.000000000"/>
    <numFmt numFmtId="181" formatCode="0.00000000"/>
    <numFmt numFmtId="182" formatCode="0.0000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8"/>
      <name val="Arial"/>
      <family val="0"/>
    </font>
    <font>
      <sz val="5"/>
      <name val="Arial"/>
      <family val="0"/>
    </font>
    <font>
      <sz val="13"/>
      <name val="Arial"/>
      <family val="2"/>
    </font>
    <font>
      <sz val="16.25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0" fillId="0" borderId="0" xfId="2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0" fillId="0" borderId="0" xfId="2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9" fontId="0" fillId="0" borderId="0" xfId="21" applyFill="1" applyBorder="1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20" fontId="4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4" fillId="0" borderId="1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5" borderId="1" xfId="0" applyFill="1" applyBorder="1" applyAlignment="1">
      <alignment/>
    </xf>
    <xf numFmtId="17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Mortality (% germinated seeds)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65E00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808000"/>
                  </a:gs>
                  <a:gs pos="100000">
                    <a:srgbClr val="3B3B00"/>
                  </a:gs>
                </a:gsLst>
                <a:lin ang="5400000" scaled="1"/>
              </a:gradFill>
            </c:spPr>
          </c:dPt>
          <c:cat>
            <c:strRef>
              <c:f>'Mortality(Soil)'!$O$2:$O$7</c:f>
              <c:strCache/>
            </c:strRef>
          </c:cat>
          <c:val>
            <c:numRef>
              <c:f>'Mortality(Soil)'!$P$2:$P$7</c:f>
              <c:numCache/>
            </c:numRef>
          </c:val>
        </c:ser>
        <c:axId val="7803746"/>
        <c:axId val="31248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'Mortality(Soil)'!$O$2:$O$7</c:f>
              <c:strCache/>
            </c:strRef>
          </c:cat>
          <c:val>
            <c:numRef>
              <c:f>'Mortality(Soil)'!$Q$2:$Q$7</c:f>
              <c:numCache/>
            </c:numRef>
          </c: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'Mortality(Soil)'!$O$2:$O$7</c:f>
              <c:strCache/>
            </c:strRef>
          </c:cat>
          <c:val>
            <c:numRef>
              <c:f>'Mortality(Soil)'!$R$2:$R$7</c:f>
              <c:numCache/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'Mortality(Soil)'!$O$2:$O$7</c:f>
              <c:strCache/>
            </c:strRef>
          </c:cat>
          <c:val>
            <c:numRef>
              <c:f>'Mortality(Soil)'!$S$2:$S$7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8123660"/>
        <c:axId val="51786349"/>
      </c:lineChart>
      <c:catAx>
        <c:axId val="7803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Soil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124851"/>
        <c:crosses val="autoZero"/>
        <c:auto val="1"/>
        <c:lblOffset val="960"/>
        <c:noMultiLvlLbl val="0"/>
      </c:catAx>
      <c:valAx>
        <c:axId val="3124851"/>
        <c:scaling>
          <c:orientation val="minMax"/>
          <c:max val="0.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Proportion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7803746"/>
        <c:crossesAt val="1"/>
        <c:crossBetween val="between"/>
        <c:dispUnits/>
        <c:majorUnit val="0.1"/>
        <c:minorUnit val="0.04"/>
      </c:valAx>
      <c:catAx>
        <c:axId val="28123660"/>
        <c:scaling>
          <c:orientation val="minMax"/>
        </c:scaling>
        <c:axPos val="b"/>
        <c:delete val="1"/>
        <c:majorTickMark val="in"/>
        <c:minorTickMark val="none"/>
        <c:tickLblPos val="nextTo"/>
        <c:crossAx val="51786349"/>
        <c:crosses val="autoZero"/>
        <c:auto val="1"/>
        <c:lblOffset val="100"/>
        <c:noMultiLvlLbl val="0"/>
      </c:catAx>
      <c:valAx>
        <c:axId val="51786349"/>
        <c:scaling>
          <c:orientation val="minMax"/>
        </c:scaling>
        <c:axPos val="l"/>
        <c:delete val="1"/>
        <c:majorTickMark val="in"/>
        <c:minorTickMark val="none"/>
        <c:tickLblPos val="nextTo"/>
        <c:crossAx val="28123660"/>
        <c:crosses val="max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Mortality (% germinated seeds)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05"/>
          <c:w val="0.934"/>
          <c:h val="0.80125"/>
        </c:manualLayout>
      </c:layout>
      <c:barChart>
        <c:barDir val="col"/>
        <c:grouping val="clustered"/>
        <c:varyColors val="0"/>
        <c:ser>
          <c:idx val="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65E00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5400000" scaled="1"/>
              </a:gradFill>
            </c:spPr>
          </c:dPt>
          <c:cat>
            <c:numRef>
              <c:f>'Mortality(Site)'!$O$2:$O$5</c:f>
              <c:numCache/>
            </c:numRef>
          </c:cat>
          <c:val>
            <c:numRef>
              <c:f>'Mortality(Site)'!$P$2:$P$5</c:f>
              <c:numCache/>
            </c:numRef>
          </c:val>
        </c:ser>
        <c:axId val="63423958"/>
        <c:axId val="33944711"/>
      </c:bar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'Mortality(Site)'!$S$2:$S$5</c:f>
              <c:numCache/>
            </c:numRef>
          </c: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'Mortality(Site)'!$P$2:$P$5</c:f>
              <c:numCache/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'Mortality(Site)'!$R$2:$R$5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37066944"/>
        <c:axId val="65167041"/>
      </c:lineChart>
      <c:catAx>
        <c:axId val="63423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44711"/>
        <c:crosses val="autoZero"/>
        <c:auto val="1"/>
        <c:lblOffset val="1000"/>
        <c:noMultiLvlLbl val="0"/>
      </c:catAx>
      <c:valAx>
        <c:axId val="3394471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Proportion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23958"/>
        <c:crossesAt val="1"/>
        <c:crossBetween val="between"/>
        <c:dispUnits/>
        <c:majorUnit val="0.1"/>
      </c:valAx>
      <c:catAx>
        <c:axId val="37066944"/>
        <c:scaling>
          <c:orientation val="minMax"/>
        </c:scaling>
        <c:axPos val="b"/>
        <c:delete val="1"/>
        <c:majorTickMark val="in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  <c:max val="0.5"/>
          <c:min val="0"/>
        </c:scaling>
        <c:axPos val="l"/>
        <c:delete val="1"/>
        <c:majorTickMark val="in"/>
        <c:minorTickMark val="none"/>
        <c:tickLblPos val="nextTo"/>
        <c:crossAx val="37066944"/>
        <c:crosses val="max"/>
        <c:crossBetween val="between"/>
        <c:dispUnits/>
        <c:majorUnit val="0.1"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7</xdr:row>
      <xdr:rowOff>38100</xdr:rowOff>
    </xdr:from>
    <xdr:to>
      <xdr:col>35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9810750" y="1171575"/>
        <a:ext cx="61055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3</xdr:row>
      <xdr:rowOff>57150</xdr:rowOff>
    </xdr:from>
    <xdr:to>
      <xdr:col>19</xdr:col>
      <xdr:colOff>685800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314700" y="542925"/>
        <a:ext cx="76676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35">
      <selection activeCell="AM44" sqref="AM44"/>
    </sheetView>
  </sheetViews>
  <sheetFormatPr defaultColWidth="9.140625" defaultRowHeight="12.75"/>
  <cols>
    <col min="1" max="1" width="2.8515625" style="1" customWidth="1"/>
    <col min="2" max="3" width="6.7109375" style="1" customWidth="1"/>
    <col min="4" max="33" width="3.7109375" style="3" customWidth="1"/>
    <col min="37" max="37" width="18.00390625" style="0" customWidth="1"/>
  </cols>
  <sheetData>
    <row r="1" spans="3:11" ht="12.75">
      <c r="C1" s="72" t="s">
        <v>23</v>
      </c>
      <c r="D1" s="72"/>
      <c r="E1" s="72"/>
      <c r="F1" s="72"/>
      <c r="G1" s="72"/>
      <c r="H1" s="72"/>
      <c r="I1" s="72"/>
      <c r="J1" s="72"/>
      <c r="K1" s="72"/>
    </row>
    <row r="2" spans="3:11" ht="12.75">
      <c r="C2" s="4"/>
      <c r="D2" s="73">
        <v>39898</v>
      </c>
      <c r="E2" s="73"/>
      <c r="F2" s="73"/>
      <c r="G2" s="73"/>
      <c r="H2" s="73">
        <v>39903</v>
      </c>
      <c r="I2" s="73"/>
      <c r="J2" s="73"/>
      <c r="K2" s="73"/>
    </row>
    <row r="3" spans="3:11" ht="12.75">
      <c r="C3" s="4">
        <v>50</v>
      </c>
      <c r="D3" s="73" t="s">
        <v>0</v>
      </c>
      <c r="E3" s="73"/>
      <c r="F3" s="73"/>
      <c r="G3" s="73"/>
      <c r="H3" s="73" t="s">
        <v>0</v>
      </c>
      <c r="I3" s="73"/>
      <c r="J3" s="73"/>
      <c r="K3" s="73"/>
    </row>
    <row r="4" spans="3:11" ht="12.75">
      <c r="C4" s="4">
        <v>60</v>
      </c>
      <c r="D4" s="73" t="s">
        <v>1</v>
      </c>
      <c r="E4" s="73"/>
      <c r="F4" s="73"/>
      <c r="G4" s="73"/>
      <c r="H4" s="73" t="s">
        <v>1</v>
      </c>
      <c r="I4" s="73"/>
      <c r="J4" s="73"/>
      <c r="K4" s="73"/>
    </row>
    <row r="5" spans="3:11" ht="12.75">
      <c r="C5" s="4">
        <v>192</v>
      </c>
      <c r="D5" s="73" t="s">
        <v>2</v>
      </c>
      <c r="E5" s="73"/>
      <c r="F5" s="73"/>
      <c r="G5" s="73"/>
      <c r="H5" s="73" t="s">
        <v>0</v>
      </c>
      <c r="I5" s="73"/>
      <c r="J5" s="73"/>
      <c r="K5" s="73"/>
    </row>
    <row r="6" spans="3:11" ht="12.75">
      <c r="C6" s="4">
        <v>46</v>
      </c>
      <c r="D6" s="73" t="s">
        <v>0</v>
      </c>
      <c r="E6" s="73"/>
      <c r="F6" s="73"/>
      <c r="G6" s="73"/>
      <c r="H6" s="73" t="s">
        <v>0</v>
      </c>
      <c r="I6" s="73"/>
      <c r="J6" s="73"/>
      <c r="K6" s="73"/>
    </row>
    <row r="9" spans="1:33" ht="18" customHeight="1">
      <c r="A9" s="71" t="s">
        <v>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8" customHeight="1">
      <c r="A10" s="75" t="s">
        <v>4</v>
      </c>
      <c r="B10" s="71" t="s">
        <v>5</v>
      </c>
      <c r="C10" s="71"/>
      <c r="D10" s="74">
        <v>39873</v>
      </c>
      <c r="E10" s="74"/>
      <c r="F10" s="74"/>
      <c r="G10" s="74"/>
      <c r="H10" s="74"/>
      <c r="I10" s="74"/>
      <c r="J10" s="74">
        <v>39904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</row>
    <row r="11" spans="1:37" s="7" customFormat="1" ht="18" customHeight="1">
      <c r="A11" s="75"/>
      <c r="B11" s="5" t="s">
        <v>6</v>
      </c>
      <c r="C11" s="6" t="s">
        <v>7</v>
      </c>
      <c r="D11" s="23">
        <v>26</v>
      </c>
      <c r="E11" s="23">
        <v>27</v>
      </c>
      <c r="F11" s="23">
        <v>28</v>
      </c>
      <c r="G11" s="23">
        <v>29</v>
      </c>
      <c r="H11" s="23">
        <v>30</v>
      </c>
      <c r="I11" s="23">
        <v>31</v>
      </c>
      <c r="J11" s="23">
        <v>1</v>
      </c>
      <c r="K11" s="23">
        <v>2</v>
      </c>
      <c r="L11" s="23">
        <v>3</v>
      </c>
      <c r="M11" s="28">
        <v>4</v>
      </c>
      <c r="N11" s="28">
        <v>5</v>
      </c>
      <c r="O11" s="23">
        <v>6</v>
      </c>
      <c r="P11" s="23">
        <v>7</v>
      </c>
      <c r="Q11" s="23">
        <v>8</v>
      </c>
      <c r="R11" s="23">
        <v>9</v>
      </c>
      <c r="S11" s="23">
        <v>10</v>
      </c>
      <c r="T11" s="28">
        <v>11</v>
      </c>
      <c r="U11" s="23">
        <v>12</v>
      </c>
      <c r="V11" s="23">
        <v>13</v>
      </c>
      <c r="W11" s="23">
        <v>14</v>
      </c>
      <c r="X11" s="23">
        <v>15</v>
      </c>
      <c r="Y11" s="23">
        <v>16</v>
      </c>
      <c r="Z11" s="23">
        <v>17</v>
      </c>
      <c r="AA11" s="28">
        <v>18</v>
      </c>
      <c r="AB11" s="28">
        <v>19</v>
      </c>
      <c r="AC11" s="23">
        <v>20</v>
      </c>
      <c r="AD11" s="23">
        <v>21</v>
      </c>
      <c r="AE11" s="23">
        <v>22</v>
      </c>
      <c r="AF11" s="23">
        <v>23</v>
      </c>
      <c r="AG11" s="23">
        <v>24</v>
      </c>
      <c r="AK11" s="8"/>
    </row>
    <row r="12" spans="1:37" ht="12.75">
      <c r="A12" s="4">
        <v>1</v>
      </c>
      <c r="B12" s="9" t="s">
        <v>9</v>
      </c>
      <c r="C12" s="10">
        <v>46</v>
      </c>
      <c r="D12" s="11">
        <v>0</v>
      </c>
      <c r="E12" s="11">
        <v>0</v>
      </c>
      <c r="F12" s="11">
        <v>28</v>
      </c>
      <c r="G12" s="11">
        <v>28</v>
      </c>
      <c r="H12" s="11">
        <v>28</v>
      </c>
      <c r="I12" s="11">
        <v>28</v>
      </c>
      <c r="J12" s="11">
        <v>27</v>
      </c>
      <c r="K12" s="11">
        <v>28</v>
      </c>
      <c r="L12" s="11">
        <v>28</v>
      </c>
      <c r="M12" s="12"/>
      <c r="N12" s="12"/>
      <c r="O12" s="11">
        <v>27</v>
      </c>
      <c r="P12" s="11">
        <v>27</v>
      </c>
      <c r="Q12" s="11">
        <v>27</v>
      </c>
      <c r="R12" s="11">
        <v>27</v>
      </c>
      <c r="S12" s="11">
        <v>27</v>
      </c>
      <c r="T12" s="12"/>
      <c r="U12" s="11">
        <v>27</v>
      </c>
      <c r="V12" s="11">
        <v>27</v>
      </c>
      <c r="W12" s="11">
        <v>27</v>
      </c>
      <c r="X12" s="11">
        <v>27</v>
      </c>
      <c r="Y12" s="11">
        <v>27</v>
      </c>
      <c r="Z12" s="11">
        <v>27</v>
      </c>
      <c r="AA12" s="12"/>
      <c r="AB12" s="12"/>
      <c r="AC12" s="11">
        <v>27</v>
      </c>
      <c r="AD12" s="11">
        <v>27</v>
      </c>
      <c r="AE12" s="11">
        <v>27</v>
      </c>
      <c r="AF12" s="11">
        <v>27</v>
      </c>
      <c r="AG12" s="11">
        <v>27</v>
      </c>
      <c r="AK12" s="13"/>
    </row>
    <row r="13" spans="1:37" ht="12.75">
      <c r="A13" s="4">
        <v>2</v>
      </c>
      <c r="B13" s="9" t="s">
        <v>9</v>
      </c>
      <c r="C13" s="10">
        <v>50</v>
      </c>
      <c r="D13" s="11">
        <v>0</v>
      </c>
      <c r="E13" s="11">
        <v>0</v>
      </c>
      <c r="F13" s="11">
        <v>22</v>
      </c>
      <c r="G13" s="11">
        <v>21</v>
      </c>
      <c r="H13" s="11">
        <v>27</v>
      </c>
      <c r="I13" s="11">
        <v>30</v>
      </c>
      <c r="J13" s="11">
        <v>30</v>
      </c>
      <c r="K13" s="11">
        <v>30</v>
      </c>
      <c r="L13" s="11">
        <v>30</v>
      </c>
      <c r="M13" s="12"/>
      <c r="N13" s="12"/>
      <c r="O13" s="11">
        <v>30</v>
      </c>
      <c r="P13" s="11">
        <v>30</v>
      </c>
      <c r="Q13" s="11">
        <v>30</v>
      </c>
      <c r="R13" s="11">
        <v>30</v>
      </c>
      <c r="S13" s="11">
        <v>30</v>
      </c>
      <c r="T13" s="12"/>
      <c r="U13" s="11">
        <v>30</v>
      </c>
      <c r="V13" s="11">
        <v>29</v>
      </c>
      <c r="W13" s="11">
        <v>29</v>
      </c>
      <c r="X13" s="11">
        <v>28</v>
      </c>
      <c r="Y13" s="11">
        <v>28</v>
      </c>
      <c r="Z13" s="11">
        <v>28</v>
      </c>
      <c r="AA13" s="12"/>
      <c r="AB13" s="12"/>
      <c r="AC13" s="11">
        <v>26</v>
      </c>
      <c r="AD13" s="11">
        <v>26</v>
      </c>
      <c r="AE13" s="11">
        <v>26</v>
      </c>
      <c r="AF13" s="11">
        <v>26</v>
      </c>
      <c r="AG13" s="11">
        <v>28</v>
      </c>
      <c r="AK13" s="13"/>
    </row>
    <row r="14" spans="1:37" ht="12.75">
      <c r="A14" s="4">
        <v>3</v>
      </c>
      <c r="B14" s="9" t="s">
        <v>9</v>
      </c>
      <c r="C14" s="10">
        <v>60</v>
      </c>
      <c r="D14" s="11">
        <v>0</v>
      </c>
      <c r="E14" s="11">
        <v>0</v>
      </c>
      <c r="F14" s="11">
        <v>19</v>
      </c>
      <c r="G14" s="11">
        <v>19</v>
      </c>
      <c r="H14" s="11">
        <v>19</v>
      </c>
      <c r="I14" s="11">
        <v>21</v>
      </c>
      <c r="J14" s="11">
        <v>22</v>
      </c>
      <c r="K14" s="11">
        <v>22</v>
      </c>
      <c r="L14" s="11">
        <v>23</v>
      </c>
      <c r="M14" s="12"/>
      <c r="N14" s="12"/>
      <c r="O14" s="11">
        <v>24</v>
      </c>
      <c r="P14" s="11">
        <v>23</v>
      </c>
      <c r="Q14" s="11">
        <v>22</v>
      </c>
      <c r="R14" s="11">
        <v>22</v>
      </c>
      <c r="S14" s="11">
        <v>22</v>
      </c>
      <c r="T14" s="12"/>
      <c r="U14" s="11">
        <v>22</v>
      </c>
      <c r="V14" s="11">
        <v>22</v>
      </c>
      <c r="W14" s="11">
        <v>22</v>
      </c>
      <c r="X14" s="11">
        <v>22</v>
      </c>
      <c r="Y14" s="11">
        <v>22</v>
      </c>
      <c r="Z14" s="11">
        <v>23</v>
      </c>
      <c r="AA14" s="12"/>
      <c r="AB14" s="12"/>
      <c r="AC14" s="11">
        <v>23</v>
      </c>
      <c r="AD14" s="11">
        <v>23</v>
      </c>
      <c r="AE14" s="11">
        <v>23</v>
      </c>
      <c r="AF14" s="11">
        <v>22</v>
      </c>
      <c r="AG14" s="11">
        <v>22</v>
      </c>
      <c r="AK14" s="13"/>
    </row>
    <row r="15" spans="1:37" ht="12.75">
      <c r="A15" s="4">
        <v>4</v>
      </c>
      <c r="B15" s="9" t="s">
        <v>9</v>
      </c>
      <c r="C15" s="10">
        <v>192</v>
      </c>
      <c r="D15" s="11">
        <v>0</v>
      </c>
      <c r="E15" s="11">
        <v>0</v>
      </c>
      <c r="F15" s="11">
        <v>22</v>
      </c>
      <c r="G15" s="11">
        <v>21</v>
      </c>
      <c r="H15" s="11">
        <v>21</v>
      </c>
      <c r="I15" s="11">
        <v>23</v>
      </c>
      <c r="J15" s="11">
        <v>23</v>
      </c>
      <c r="K15" s="11">
        <v>23</v>
      </c>
      <c r="L15" s="11">
        <v>22</v>
      </c>
      <c r="M15" s="12"/>
      <c r="N15" s="12"/>
      <c r="O15" s="11">
        <v>22</v>
      </c>
      <c r="P15" s="11">
        <v>22</v>
      </c>
      <c r="Q15" s="11">
        <v>22</v>
      </c>
      <c r="R15" s="11">
        <v>22</v>
      </c>
      <c r="S15" s="11">
        <v>22</v>
      </c>
      <c r="T15" s="12"/>
      <c r="U15" s="11">
        <v>22</v>
      </c>
      <c r="V15" s="11">
        <v>22</v>
      </c>
      <c r="W15" s="11">
        <v>22</v>
      </c>
      <c r="X15" s="11">
        <v>22</v>
      </c>
      <c r="Y15" s="11">
        <v>22</v>
      </c>
      <c r="Z15" s="11">
        <v>22</v>
      </c>
      <c r="AA15" s="12"/>
      <c r="AB15" s="12"/>
      <c r="AC15" s="11">
        <v>23</v>
      </c>
      <c r="AD15" s="11">
        <v>23</v>
      </c>
      <c r="AE15" s="11">
        <v>23</v>
      </c>
      <c r="AF15" s="11">
        <v>22</v>
      </c>
      <c r="AG15" s="11">
        <v>22</v>
      </c>
      <c r="AK15" s="13"/>
    </row>
    <row r="16" spans="1:37" ht="12.75">
      <c r="A16" s="4">
        <v>5</v>
      </c>
      <c r="B16" s="9" t="s">
        <v>10</v>
      </c>
      <c r="C16" s="10">
        <v>46</v>
      </c>
      <c r="D16" s="11">
        <v>0</v>
      </c>
      <c r="E16" s="11">
        <v>0</v>
      </c>
      <c r="F16" s="11">
        <v>15</v>
      </c>
      <c r="G16" s="11">
        <v>24</v>
      </c>
      <c r="H16" s="11">
        <v>24</v>
      </c>
      <c r="I16" s="11">
        <v>24</v>
      </c>
      <c r="J16" s="11">
        <v>26</v>
      </c>
      <c r="K16" s="11">
        <v>24</v>
      </c>
      <c r="L16" s="11">
        <v>23</v>
      </c>
      <c r="M16" s="12"/>
      <c r="N16" s="12"/>
      <c r="O16" s="11">
        <v>19</v>
      </c>
      <c r="P16" s="11">
        <v>20</v>
      </c>
      <c r="Q16" s="11">
        <v>18</v>
      </c>
      <c r="R16" s="11">
        <v>18</v>
      </c>
      <c r="S16" s="11">
        <v>14</v>
      </c>
      <c r="T16" s="12"/>
      <c r="U16" s="11">
        <v>13</v>
      </c>
      <c r="V16" s="11">
        <v>13</v>
      </c>
      <c r="W16" s="11">
        <v>13</v>
      </c>
      <c r="X16" s="11">
        <v>13</v>
      </c>
      <c r="Y16" s="11">
        <v>13</v>
      </c>
      <c r="Z16" s="11">
        <v>13</v>
      </c>
      <c r="AA16" s="12"/>
      <c r="AB16" s="12"/>
      <c r="AC16" s="11">
        <v>13</v>
      </c>
      <c r="AD16" s="11">
        <v>13</v>
      </c>
      <c r="AE16" s="11">
        <v>13</v>
      </c>
      <c r="AF16" s="11">
        <v>13</v>
      </c>
      <c r="AG16" s="11">
        <v>13</v>
      </c>
      <c r="AK16" s="13"/>
    </row>
    <row r="17" spans="1:37" ht="12.75">
      <c r="A17" s="4">
        <v>6</v>
      </c>
      <c r="B17" s="9" t="s">
        <v>11</v>
      </c>
      <c r="C17" s="10">
        <v>50</v>
      </c>
      <c r="D17" s="11">
        <v>0</v>
      </c>
      <c r="E17" s="11">
        <v>0</v>
      </c>
      <c r="F17" s="11">
        <v>22</v>
      </c>
      <c r="G17" s="11">
        <v>24</v>
      </c>
      <c r="H17" s="11">
        <v>24</v>
      </c>
      <c r="I17" s="11">
        <v>29</v>
      </c>
      <c r="J17" s="11">
        <v>27</v>
      </c>
      <c r="K17" s="11">
        <v>27</v>
      </c>
      <c r="L17" s="11">
        <v>27</v>
      </c>
      <c r="M17" s="12"/>
      <c r="N17" s="12"/>
      <c r="O17" s="11">
        <v>26</v>
      </c>
      <c r="P17" s="11">
        <v>29</v>
      </c>
      <c r="Q17" s="11">
        <v>27</v>
      </c>
      <c r="R17" s="11">
        <v>27</v>
      </c>
      <c r="S17" s="11">
        <v>29</v>
      </c>
      <c r="T17" s="12"/>
      <c r="U17" s="11">
        <v>29</v>
      </c>
      <c r="V17" s="11">
        <v>27</v>
      </c>
      <c r="W17" s="11">
        <v>27</v>
      </c>
      <c r="X17" s="11">
        <v>27</v>
      </c>
      <c r="Y17" s="11">
        <v>27</v>
      </c>
      <c r="Z17" s="11">
        <v>27</v>
      </c>
      <c r="AA17" s="12"/>
      <c r="AB17" s="12"/>
      <c r="AC17" s="11">
        <v>27</v>
      </c>
      <c r="AD17" s="11">
        <v>27</v>
      </c>
      <c r="AE17" s="11">
        <v>27</v>
      </c>
      <c r="AF17" s="11">
        <v>27</v>
      </c>
      <c r="AG17" s="11">
        <v>27</v>
      </c>
      <c r="AK17" s="13"/>
    </row>
    <row r="18" spans="1:37" ht="12.75">
      <c r="A18" s="4">
        <v>7</v>
      </c>
      <c r="B18" s="9" t="s">
        <v>10</v>
      </c>
      <c r="C18" s="10">
        <v>60</v>
      </c>
      <c r="D18" s="11">
        <v>0</v>
      </c>
      <c r="E18" s="11">
        <v>0</v>
      </c>
      <c r="F18" s="11">
        <v>20</v>
      </c>
      <c r="G18" s="11">
        <v>19</v>
      </c>
      <c r="H18" s="11">
        <v>23</v>
      </c>
      <c r="I18" s="11">
        <v>23</v>
      </c>
      <c r="J18" s="11">
        <v>21</v>
      </c>
      <c r="K18" s="11">
        <v>20</v>
      </c>
      <c r="L18" s="11">
        <v>19</v>
      </c>
      <c r="M18" s="12"/>
      <c r="N18" s="12"/>
      <c r="O18" s="11">
        <v>20</v>
      </c>
      <c r="P18" s="11">
        <v>19</v>
      </c>
      <c r="Q18" s="11">
        <v>18</v>
      </c>
      <c r="R18" s="11">
        <v>21</v>
      </c>
      <c r="S18" s="11">
        <v>18</v>
      </c>
      <c r="T18" s="12"/>
      <c r="U18" s="11">
        <v>18</v>
      </c>
      <c r="V18" s="11">
        <v>19</v>
      </c>
      <c r="W18" s="11">
        <v>19</v>
      </c>
      <c r="X18" s="11">
        <v>19</v>
      </c>
      <c r="Y18" s="11">
        <v>19</v>
      </c>
      <c r="Z18" s="11">
        <v>19</v>
      </c>
      <c r="AA18" s="12"/>
      <c r="AB18" s="12"/>
      <c r="AC18" s="11">
        <v>19</v>
      </c>
      <c r="AD18" s="11">
        <v>19</v>
      </c>
      <c r="AE18" s="11">
        <v>19</v>
      </c>
      <c r="AF18" s="11">
        <v>19</v>
      </c>
      <c r="AG18" s="11">
        <v>19</v>
      </c>
      <c r="AK18" s="13"/>
    </row>
    <row r="19" spans="1:37" ht="12.75">
      <c r="A19" s="4">
        <v>8</v>
      </c>
      <c r="B19" s="9" t="s">
        <v>11</v>
      </c>
      <c r="C19" s="10">
        <v>192</v>
      </c>
      <c r="D19" s="11">
        <v>0</v>
      </c>
      <c r="E19" s="11">
        <v>0</v>
      </c>
      <c r="F19" s="11">
        <v>21</v>
      </c>
      <c r="G19" s="11">
        <v>21</v>
      </c>
      <c r="H19" s="11">
        <v>23</v>
      </c>
      <c r="I19" s="11">
        <v>22</v>
      </c>
      <c r="J19" s="11">
        <v>21</v>
      </c>
      <c r="K19" s="11">
        <v>22</v>
      </c>
      <c r="L19" s="11">
        <v>21</v>
      </c>
      <c r="M19" s="12"/>
      <c r="N19" s="12"/>
      <c r="O19" s="11">
        <v>21</v>
      </c>
      <c r="P19" s="11">
        <v>22</v>
      </c>
      <c r="Q19" s="11">
        <v>21</v>
      </c>
      <c r="R19" s="11">
        <v>21</v>
      </c>
      <c r="S19" s="11">
        <v>20</v>
      </c>
      <c r="T19" s="12"/>
      <c r="U19" s="11">
        <v>20</v>
      </c>
      <c r="V19" s="11">
        <v>22</v>
      </c>
      <c r="W19" s="11">
        <v>22</v>
      </c>
      <c r="X19" s="11">
        <v>22</v>
      </c>
      <c r="Y19" s="11">
        <v>22</v>
      </c>
      <c r="Z19" s="11">
        <v>22</v>
      </c>
      <c r="AA19" s="12"/>
      <c r="AB19" s="12"/>
      <c r="AC19" s="11">
        <v>21</v>
      </c>
      <c r="AD19" s="11">
        <v>21</v>
      </c>
      <c r="AE19" s="11">
        <v>21</v>
      </c>
      <c r="AF19" s="11">
        <v>21</v>
      </c>
      <c r="AG19" s="11">
        <v>21</v>
      </c>
      <c r="AK19" s="13"/>
    </row>
    <row r="20" spans="1:37" ht="12.75">
      <c r="A20" s="4">
        <v>9</v>
      </c>
      <c r="B20" s="9" t="s">
        <v>12</v>
      </c>
      <c r="C20" s="10">
        <v>46</v>
      </c>
      <c r="D20" s="11">
        <v>0</v>
      </c>
      <c r="E20" s="11">
        <v>0</v>
      </c>
      <c r="F20" s="11">
        <v>29</v>
      </c>
      <c r="G20" s="11">
        <v>28</v>
      </c>
      <c r="H20" s="11">
        <v>29</v>
      </c>
      <c r="I20" s="11">
        <v>30</v>
      </c>
      <c r="J20" s="11">
        <v>30</v>
      </c>
      <c r="K20" s="11">
        <v>29</v>
      </c>
      <c r="L20" s="11">
        <v>28</v>
      </c>
      <c r="M20" s="12"/>
      <c r="N20" s="12"/>
      <c r="O20" s="11">
        <v>28</v>
      </c>
      <c r="P20" s="11">
        <v>28</v>
      </c>
      <c r="Q20" s="11">
        <v>29</v>
      </c>
      <c r="R20" s="11">
        <v>27</v>
      </c>
      <c r="S20" s="11">
        <v>27</v>
      </c>
      <c r="T20" s="12"/>
      <c r="U20" s="11">
        <v>27</v>
      </c>
      <c r="V20" s="11">
        <v>28</v>
      </c>
      <c r="W20" s="11">
        <v>28</v>
      </c>
      <c r="X20" s="11">
        <v>28</v>
      </c>
      <c r="Y20" s="11">
        <v>28</v>
      </c>
      <c r="Z20" s="11">
        <v>28</v>
      </c>
      <c r="AA20" s="12"/>
      <c r="AB20" s="12"/>
      <c r="AC20" s="11">
        <v>28</v>
      </c>
      <c r="AD20" s="11">
        <v>28</v>
      </c>
      <c r="AE20" s="11">
        <v>28</v>
      </c>
      <c r="AF20" s="11">
        <v>26</v>
      </c>
      <c r="AG20" s="11">
        <v>26</v>
      </c>
      <c r="AK20" s="13"/>
    </row>
    <row r="21" spans="1:37" ht="12.75">
      <c r="A21" s="4">
        <v>10</v>
      </c>
      <c r="B21" s="9" t="s">
        <v>12</v>
      </c>
      <c r="C21" s="10">
        <v>50</v>
      </c>
      <c r="D21" s="11">
        <v>0</v>
      </c>
      <c r="E21" s="11">
        <v>0</v>
      </c>
      <c r="F21" s="11">
        <v>30</v>
      </c>
      <c r="G21" s="11">
        <v>28</v>
      </c>
      <c r="H21" s="11">
        <v>29</v>
      </c>
      <c r="I21" s="11">
        <v>29</v>
      </c>
      <c r="J21" s="11">
        <v>29</v>
      </c>
      <c r="K21" s="11">
        <v>29</v>
      </c>
      <c r="L21" s="11">
        <v>29</v>
      </c>
      <c r="M21" s="12"/>
      <c r="N21" s="12"/>
      <c r="O21" s="11">
        <v>29</v>
      </c>
      <c r="P21" s="11">
        <v>30</v>
      </c>
      <c r="Q21" s="11">
        <v>30</v>
      </c>
      <c r="R21" s="11">
        <v>30</v>
      </c>
      <c r="S21" s="11">
        <v>27</v>
      </c>
      <c r="T21" s="12"/>
      <c r="U21" s="11">
        <v>27</v>
      </c>
      <c r="V21" s="11">
        <v>28</v>
      </c>
      <c r="W21" s="11">
        <v>28</v>
      </c>
      <c r="X21" s="11">
        <v>28</v>
      </c>
      <c r="Y21" s="11">
        <v>28</v>
      </c>
      <c r="Z21" s="11">
        <v>28</v>
      </c>
      <c r="AA21" s="12"/>
      <c r="AB21" s="12"/>
      <c r="AC21" s="11">
        <v>28</v>
      </c>
      <c r="AD21" s="11">
        <v>28</v>
      </c>
      <c r="AE21" s="11">
        <v>28</v>
      </c>
      <c r="AF21" s="11">
        <v>28</v>
      </c>
      <c r="AG21" s="11">
        <v>28</v>
      </c>
      <c r="AK21" s="13"/>
    </row>
    <row r="22" spans="1:37" ht="12.75">
      <c r="A22" s="4">
        <v>11</v>
      </c>
      <c r="B22" s="9" t="s">
        <v>13</v>
      </c>
      <c r="C22" s="10">
        <v>60</v>
      </c>
      <c r="D22" s="11">
        <v>0</v>
      </c>
      <c r="E22" s="11">
        <v>0</v>
      </c>
      <c r="F22" s="11">
        <v>22</v>
      </c>
      <c r="G22" s="11">
        <v>22</v>
      </c>
      <c r="H22" s="11">
        <v>21</v>
      </c>
      <c r="I22" s="11">
        <v>24</v>
      </c>
      <c r="J22" s="11">
        <v>24</v>
      </c>
      <c r="K22" s="11">
        <v>24</v>
      </c>
      <c r="L22" s="11">
        <v>23</v>
      </c>
      <c r="M22" s="12"/>
      <c r="N22" s="12"/>
      <c r="O22" s="11">
        <v>24</v>
      </c>
      <c r="P22" s="11">
        <v>24</v>
      </c>
      <c r="Q22" s="11">
        <v>23</v>
      </c>
      <c r="R22" s="11">
        <v>23</v>
      </c>
      <c r="S22" s="11">
        <v>22</v>
      </c>
      <c r="T22" s="12"/>
      <c r="U22" s="11">
        <v>22</v>
      </c>
      <c r="V22" s="11">
        <v>23</v>
      </c>
      <c r="W22" s="11">
        <v>23</v>
      </c>
      <c r="X22" s="11">
        <v>23</v>
      </c>
      <c r="Y22" s="11">
        <v>23</v>
      </c>
      <c r="Z22" s="11">
        <v>23</v>
      </c>
      <c r="AA22" s="12"/>
      <c r="AB22" s="12"/>
      <c r="AC22" s="11">
        <v>22</v>
      </c>
      <c r="AD22" s="11">
        <v>22</v>
      </c>
      <c r="AE22" s="11">
        <v>22</v>
      </c>
      <c r="AF22" s="11">
        <v>22</v>
      </c>
      <c r="AG22" s="11">
        <v>22</v>
      </c>
      <c r="AK22" s="13"/>
    </row>
    <row r="23" spans="1:37" ht="12.75">
      <c r="A23" s="4">
        <v>12</v>
      </c>
      <c r="B23" s="9" t="s">
        <v>12</v>
      </c>
      <c r="C23" s="10">
        <v>192</v>
      </c>
      <c r="D23" s="11">
        <v>0</v>
      </c>
      <c r="E23" s="11">
        <v>0</v>
      </c>
      <c r="F23" s="11">
        <v>18</v>
      </c>
      <c r="G23" s="11">
        <v>19</v>
      </c>
      <c r="H23" s="11">
        <v>19</v>
      </c>
      <c r="I23" s="11">
        <v>21</v>
      </c>
      <c r="J23" s="11">
        <v>20</v>
      </c>
      <c r="K23" s="11">
        <v>21</v>
      </c>
      <c r="L23" s="11">
        <v>20</v>
      </c>
      <c r="M23" s="12"/>
      <c r="N23" s="12"/>
      <c r="O23" s="11">
        <v>20</v>
      </c>
      <c r="P23" s="11">
        <v>18</v>
      </c>
      <c r="Q23" s="11">
        <v>20</v>
      </c>
      <c r="R23" s="11">
        <v>20</v>
      </c>
      <c r="S23" s="11">
        <v>20</v>
      </c>
      <c r="T23" s="12"/>
      <c r="U23" s="11">
        <v>20</v>
      </c>
      <c r="V23" s="11">
        <v>19</v>
      </c>
      <c r="W23" s="11">
        <v>19</v>
      </c>
      <c r="X23" s="11">
        <v>19</v>
      </c>
      <c r="Y23" s="11">
        <v>19</v>
      </c>
      <c r="Z23" s="11">
        <v>19</v>
      </c>
      <c r="AA23" s="12"/>
      <c r="AB23" s="12"/>
      <c r="AC23" s="11">
        <v>19</v>
      </c>
      <c r="AD23" s="11">
        <v>19</v>
      </c>
      <c r="AE23" s="11">
        <v>19</v>
      </c>
      <c r="AF23" s="11">
        <v>19</v>
      </c>
      <c r="AG23" s="11">
        <v>19</v>
      </c>
      <c r="AK23" s="13"/>
    </row>
    <row r="24" spans="1:37" ht="12.75">
      <c r="A24" s="4">
        <v>13</v>
      </c>
      <c r="B24" s="9" t="s">
        <v>14</v>
      </c>
      <c r="C24" s="10">
        <v>46</v>
      </c>
      <c r="D24" s="11">
        <v>0</v>
      </c>
      <c r="E24" s="11">
        <v>0</v>
      </c>
      <c r="F24" s="11">
        <v>29</v>
      </c>
      <c r="G24" s="11">
        <v>29</v>
      </c>
      <c r="H24" s="11">
        <v>29</v>
      </c>
      <c r="I24" s="11">
        <v>29</v>
      </c>
      <c r="J24" s="11">
        <v>27</v>
      </c>
      <c r="K24" s="11">
        <v>26</v>
      </c>
      <c r="L24" s="11">
        <v>26</v>
      </c>
      <c r="M24" s="12"/>
      <c r="N24" s="12"/>
      <c r="O24" s="11">
        <v>26</v>
      </c>
      <c r="P24" s="11">
        <v>26</v>
      </c>
      <c r="Q24" s="11">
        <v>25</v>
      </c>
      <c r="R24" s="11">
        <v>23</v>
      </c>
      <c r="S24" s="11">
        <v>23</v>
      </c>
      <c r="T24" s="12"/>
      <c r="U24" s="11">
        <v>23</v>
      </c>
      <c r="V24" s="11">
        <v>23</v>
      </c>
      <c r="W24" s="11">
        <v>23</v>
      </c>
      <c r="X24" s="11">
        <v>23</v>
      </c>
      <c r="Y24" s="11">
        <v>23</v>
      </c>
      <c r="Z24" s="11">
        <v>23</v>
      </c>
      <c r="AA24" s="12"/>
      <c r="AB24" s="12"/>
      <c r="AC24" s="11">
        <v>22</v>
      </c>
      <c r="AD24" s="11">
        <v>22</v>
      </c>
      <c r="AE24" s="11">
        <v>22</v>
      </c>
      <c r="AF24" s="11">
        <v>22</v>
      </c>
      <c r="AG24" s="11">
        <v>22</v>
      </c>
      <c r="AK24" s="13"/>
    </row>
    <row r="25" spans="1:37" ht="12.75">
      <c r="A25" s="4">
        <v>14</v>
      </c>
      <c r="B25" s="9" t="s">
        <v>14</v>
      </c>
      <c r="C25" s="10">
        <v>50</v>
      </c>
      <c r="D25" s="11">
        <v>0</v>
      </c>
      <c r="E25" s="11">
        <v>0</v>
      </c>
      <c r="F25" s="11">
        <v>19</v>
      </c>
      <c r="G25" s="11">
        <v>29</v>
      </c>
      <c r="H25" s="11">
        <v>29</v>
      </c>
      <c r="I25" s="11">
        <v>29</v>
      </c>
      <c r="J25" s="11">
        <v>29</v>
      </c>
      <c r="K25" s="11">
        <v>29</v>
      </c>
      <c r="L25" s="11">
        <v>29</v>
      </c>
      <c r="M25" s="12"/>
      <c r="N25" s="12"/>
      <c r="O25" s="11">
        <v>22</v>
      </c>
      <c r="P25" s="11">
        <v>30</v>
      </c>
      <c r="Q25" s="11">
        <v>30</v>
      </c>
      <c r="R25" s="11">
        <v>29</v>
      </c>
      <c r="S25" s="11">
        <v>29</v>
      </c>
      <c r="T25" s="12"/>
      <c r="U25" s="11">
        <v>29</v>
      </c>
      <c r="V25" s="11">
        <v>29</v>
      </c>
      <c r="W25" s="11">
        <v>29</v>
      </c>
      <c r="X25" s="11">
        <v>29</v>
      </c>
      <c r="Y25" s="11">
        <v>29</v>
      </c>
      <c r="Z25" s="11">
        <v>29</v>
      </c>
      <c r="AA25" s="12"/>
      <c r="AB25" s="12"/>
      <c r="AC25" s="11">
        <v>29</v>
      </c>
      <c r="AD25" s="11">
        <v>29</v>
      </c>
      <c r="AE25" s="11">
        <v>29</v>
      </c>
      <c r="AF25" s="11">
        <v>29</v>
      </c>
      <c r="AG25" s="11">
        <v>29</v>
      </c>
      <c r="AK25" s="13"/>
    </row>
    <row r="26" spans="1:37" ht="12.75">
      <c r="A26" s="4">
        <v>15</v>
      </c>
      <c r="B26" s="9" t="s">
        <v>15</v>
      </c>
      <c r="C26" s="10">
        <v>60</v>
      </c>
      <c r="D26" s="11">
        <v>0</v>
      </c>
      <c r="E26" s="11">
        <v>0</v>
      </c>
      <c r="F26" s="11">
        <v>21</v>
      </c>
      <c r="G26" s="11">
        <v>25</v>
      </c>
      <c r="H26" s="11">
        <v>23</v>
      </c>
      <c r="I26" s="11">
        <v>25</v>
      </c>
      <c r="J26" s="11">
        <v>24</v>
      </c>
      <c r="K26" s="11">
        <v>22</v>
      </c>
      <c r="L26" s="11">
        <v>21</v>
      </c>
      <c r="M26" s="12"/>
      <c r="N26" s="12"/>
      <c r="O26" s="11">
        <v>14</v>
      </c>
      <c r="P26" s="11">
        <v>17</v>
      </c>
      <c r="Q26" s="11">
        <v>16</v>
      </c>
      <c r="R26" s="11">
        <v>16</v>
      </c>
      <c r="S26" s="11">
        <v>16</v>
      </c>
      <c r="T26" s="12"/>
      <c r="U26" s="11">
        <v>16</v>
      </c>
      <c r="V26" s="11">
        <v>16</v>
      </c>
      <c r="W26" s="11">
        <v>16</v>
      </c>
      <c r="X26" s="11">
        <v>16</v>
      </c>
      <c r="Y26" s="11">
        <v>16</v>
      </c>
      <c r="Z26" s="11">
        <v>16</v>
      </c>
      <c r="AA26" s="12"/>
      <c r="AB26" s="12"/>
      <c r="AC26" s="11">
        <v>15</v>
      </c>
      <c r="AD26" s="11">
        <v>15</v>
      </c>
      <c r="AE26" s="11">
        <v>15</v>
      </c>
      <c r="AF26" s="11">
        <v>15</v>
      </c>
      <c r="AG26" s="11">
        <v>14</v>
      </c>
      <c r="AK26" s="13"/>
    </row>
    <row r="27" spans="1:37" ht="12.75">
      <c r="A27" s="4">
        <v>16</v>
      </c>
      <c r="B27" s="9" t="s">
        <v>14</v>
      </c>
      <c r="C27" s="10">
        <v>192</v>
      </c>
      <c r="D27" s="11">
        <v>0</v>
      </c>
      <c r="E27" s="11">
        <v>0</v>
      </c>
      <c r="F27" s="11">
        <v>21</v>
      </c>
      <c r="G27" s="11">
        <v>21</v>
      </c>
      <c r="H27" s="11">
        <v>24</v>
      </c>
      <c r="I27" s="11">
        <v>23</v>
      </c>
      <c r="J27" s="11">
        <v>24</v>
      </c>
      <c r="K27" s="11">
        <v>24</v>
      </c>
      <c r="L27" s="11">
        <v>23</v>
      </c>
      <c r="M27" s="12"/>
      <c r="N27" s="12"/>
      <c r="O27" s="11">
        <v>24</v>
      </c>
      <c r="P27" s="11">
        <v>24</v>
      </c>
      <c r="Q27" s="11">
        <v>21</v>
      </c>
      <c r="R27" s="11">
        <v>22</v>
      </c>
      <c r="S27" s="11">
        <v>21</v>
      </c>
      <c r="T27" s="12"/>
      <c r="U27" s="11">
        <v>21</v>
      </c>
      <c r="V27" s="11">
        <v>22</v>
      </c>
      <c r="W27" s="11">
        <v>22</v>
      </c>
      <c r="X27" s="11">
        <v>22</v>
      </c>
      <c r="Y27" s="11">
        <v>22</v>
      </c>
      <c r="Z27" s="11">
        <v>22</v>
      </c>
      <c r="AA27" s="12"/>
      <c r="AB27" s="12"/>
      <c r="AC27" s="11">
        <v>23</v>
      </c>
      <c r="AD27" s="11">
        <v>23</v>
      </c>
      <c r="AE27" s="11">
        <v>23</v>
      </c>
      <c r="AF27" s="11">
        <v>22</v>
      </c>
      <c r="AG27" s="11">
        <v>22</v>
      </c>
      <c r="AK27" s="13"/>
    </row>
    <row r="28" spans="1:37" ht="12.75">
      <c r="A28" s="4">
        <v>17</v>
      </c>
      <c r="B28" s="9" t="s">
        <v>16</v>
      </c>
      <c r="C28" s="10">
        <v>46</v>
      </c>
      <c r="D28" s="11">
        <v>0</v>
      </c>
      <c r="E28" s="11">
        <v>0</v>
      </c>
      <c r="F28" s="11">
        <v>17</v>
      </c>
      <c r="G28" s="11">
        <v>28</v>
      </c>
      <c r="H28" s="11">
        <v>28</v>
      </c>
      <c r="I28" s="11">
        <v>28</v>
      </c>
      <c r="J28" s="11">
        <v>28</v>
      </c>
      <c r="K28" s="11">
        <v>28</v>
      </c>
      <c r="L28" s="11">
        <v>28</v>
      </c>
      <c r="M28" s="12"/>
      <c r="N28" s="12"/>
      <c r="O28" s="11">
        <v>28</v>
      </c>
      <c r="P28" s="11">
        <v>28</v>
      </c>
      <c r="Q28" s="11">
        <v>28</v>
      </c>
      <c r="R28" s="11">
        <v>29</v>
      </c>
      <c r="S28" s="11">
        <v>29</v>
      </c>
      <c r="T28" s="12"/>
      <c r="U28" s="11">
        <v>29</v>
      </c>
      <c r="V28" s="11">
        <v>29</v>
      </c>
      <c r="W28" s="11">
        <v>29</v>
      </c>
      <c r="X28" s="11">
        <v>29</v>
      </c>
      <c r="Y28" s="11">
        <v>29</v>
      </c>
      <c r="Z28" s="11">
        <v>29</v>
      </c>
      <c r="AA28" s="12"/>
      <c r="AB28" s="12"/>
      <c r="AC28" s="11">
        <v>28</v>
      </c>
      <c r="AD28" s="11">
        <v>28</v>
      </c>
      <c r="AE28" s="11">
        <v>28</v>
      </c>
      <c r="AF28" s="11">
        <v>28</v>
      </c>
      <c r="AG28" s="11">
        <v>28</v>
      </c>
      <c r="AK28" s="13"/>
    </row>
    <row r="29" spans="1:37" ht="12.75">
      <c r="A29" s="4">
        <v>18</v>
      </c>
      <c r="B29" s="9" t="s">
        <v>17</v>
      </c>
      <c r="C29" s="10">
        <v>50</v>
      </c>
      <c r="D29" s="11">
        <v>0</v>
      </c>
      <c r="E29" s="11">
        <v>0</v>
      </c>
      <c r="F29" s="11">
        <v>21</v>
      </c>
      <c r="G29" s="11">
        <v>21</v>
      </c>
      <c r="H29" s="11">
        <v>20</v>
      </c>
      <c r="I29" s="11">
        <v>21</v>
      </c>
      <c r="J29" s="11">
        <v>22</v>
      </c>
      <c r="K29" s="11">
        <v>22</v>
      </c>
      <c r="L29" s="11">
        <v>23</v>
      </c>
      <c r="M29" s="12"/>
      <c r="N29" s="12"/>
      <c r="O29" s="11">
        <v>23</v>
      </c>
      <c r="P29" s="11">
        <v>24</v>
      </c>
      <c r="Q29" s="11">
        <v>24</v>
      </c>
      <c r="R29" s="11">
        <v>24</v>
      </c>
      <c r="S29" s="11">
        <v>24</v>
      </c>
      <c r="T29" s="12"/>
      <c r="U29" s="11">
        <v>24</v>
      </c>
      <c r="V29" s="11">
        <v>23</v>
      </c>
      <c r="W29" s="11">
        <v>23</v>
      </c>
      <c r="X29" s="11">
        <v>23</v>
      </c>
      <c r="Y29" s="11">
        <v>23</v>
      </c>
      <c r="Z29" s="11">
        <v>23</v>
      </c>
      <c r="AA29" s="12"/>
      <c r="AB29" s="12"/>
      <c r="AC29" s="11">
        <v>23</v>
      </c>
      <c r="AD29" s="11">
        <v>23</v>
      </c>
      <c r="AE29" s="11">
        <v>23</v>
      </c>
      <c r="AF29" s="11">
        <v>23</v>
      </c>
      <c r="AG29" s="11">
        <v>23</v>
      </c>
      <c r="AK29" s="13"/>
    </row>
    <row r="30" spans="1:37" ht="12.75">
      <c r="A30" s="4">
        <v>19</v>
      </c>
      <c r="B30" s="9" t="s">
        <v>17</v>
      </c>
      <c r="C30" s="10">
        <v>60</v>
      </c>
      <c r="D30" s="11">
        <v>0</v>
      </c>
      <c r="E30" s="11">
        <v>0</v>
      </c>
      <c r="F30" s="11">
        <v>3</v>
      </c>
      <c r="G30" s="11">
        <v>26</v>
      </c>
      <c r="H30" s="11">
        <v>24</v>
      </c>
      <c r="I30" s="11">
        <v>26</v>
      </c>
      <c r="J30" s="11">
        <v>26</v>
      </c>
      <c r="K30" s="11">
        <v>26</v>
      </c>
      <c r="L30" s="11">
        <v>26</v>
      </c>
      <c r="M30" s="12"/>
      <c r="N30" s="12"/>
      <c r="O30" s="11">
        <v>26</v>
      </c>
      <c r="P30" s="11">
        <v>26</v>
      </c>
      <c r="Q30" s="11">
        <v>24</v>
      </c>
      <c r="R30" s="11">
        <v>25</v>
      </c>
      <c r="S30" s="11">
        <v>25</v>
      </c>
      <c r="T30" s="12"/>
      <c r="U30" s="11">
        <v>25</v>
      </c>
      <c r="V30" s="11">
        <v>26</v>
      </c>
      <c r="W30" s="11">
        <v>26</v>
      </c>
      <c r="X30" s="11">
        <v>26</v>
      </c>
      <c r="Y30" s="11">
        <v>26</v>
      </c>
      <c r="Z30" s="11">
        <v>26</v>
      </c>
      <c r="AA30" s="12"/>
      <c r="AB30" s="12"/>
      <c r="AC30" s="11">
        <v>25</v>
      </c>
      <c r="AD30" s="11">
        <v>25</v>
      </c>
      <c r="AE30" s="11">
        <v>25</v>
      </c>
      <c r="AF30" s="11">
        <v>25</v>
      </c>
      <c r="AG30" s="11">
        <v>25</v>
      </c>
      <c r="AK30" s="13"/>
    </row>
    <row r="31" spans="1:37" ht="12.75">
      <c r="A31" s="4">
        <v>20</v>
      </c>
      <c r="B31" s="9" t="s">
        <v>17</v>
      </c>
      <c r="C31" s="10">
        <v>192</v>
      </c>
      <c r="D31" s="11">
        <v>0</v>
      </c>
      <c r="E31" s="11">
        <v>0</v>
      </c>
      <c r="F31" s="11">
        <v>21</v>
      </c>
      <c r="G31" s="11">
        <v>22</v>
      </c>
      <c r="H31" s="11">
        <v>24</v>
      </c>
      <c r="I31" s="11">
        <v>26</v>
      </c>
      <c r="J31" s="11">
        <v>25</v>
      </c>
      <c r="K31" s="11">
        <v>25</v>
      </c>
      <c r="L31" s="11">
        <v>25</v>
      </c>
      <c r="M31" s="12"/>
      <c r="N31" s="12"/>
      <c r="O31" s="11">
        <v>25</v>
      </c>
      <c r="P31" s="11">
        <v>25</v>
      </c>
      <c r="Q31" s="11">
        <v>25</v>
      </c>
      <c r="R31" s="11">
        <v>25</v>
      </c>
      <c r="S31" s="11">
        <v>25</v>
      </c>
      <c r="T31" s="12"/>
      <c r="U31" s="11">
        <v>25</v>
      </c>
      <c r="V31" s="11">
        <v>25</v>
      </c>
      <c r="W31" s="11">
        <v>25</v>
      </c>
      <c r="X31" s="11">
        <v>25</v>
      </c>
      <c r="Y31" s="11">
        <v>25</v>
      </c>
      <c r="Z31" s="11">
        <v>25</v>
      </c>
      <c r="AA31" s="12"/>
      <c r="AB31" s="12"/>
      <c r="AC31" s="11">
        <v>25</v>
      </c>
      <c r="AD31" s="11">
        <v>25</v>
      </c>
      <c r="AE31" s="11">
        <v>25</v>
      </c>
      <c r="AF31" s="11">
        <v>25</v>
      </c>
      <c r="AG31" s="11">
        <v>25</v>
      </c>
      <c r="AK31" s="13"/>
    </row>
    <row r="32" spans="1:37" ht="12.75">
      <c r="A32" s="4">
        <v>21</v>
      </c>
      <c r="B32" s="9" t="s">
        <v>18</v>
      </c>
      <c r="C32" s="10">
        <v>46</v>
      </c>
      <c r="D32" s="11">
        <v>0</v>
      </c>
      <c r="E32" s="11">
        <v>0</v>
      </c>
      <c r="F32" s="11">
        <v>25</v>
      </c>
      <c r="G32" s="11">
        <v>26</v>
      </c>
      <c r="H32" s="11">
        <v>26</v>
      </c>
      <c r="I32" s="11">
        <v>29</v>
      </c>
      <c r="J32" s="11">
        <v>28</v>
      </c>
      <c r="K32" s="11">
        <v>28</v>
      </c>
      <c r="L32" s="11">
        <v>28</v>
      </c>
      <c r="M32" s="12"/>
      <c r="N32" s="12"/>
      <c r="O32" s="11">
        <v>30</v>
      </c>
      <c r="P32" s="11">
        <v>30</v>
      </c>
      <c r="Q32" s="11">
        <v>30</v>
      </c>
      <c r="R32" s="11">
        <v>30</v>
      </c>
      <c r="S32" s="11">
        <v>30</v>
      </c>
      <c r="T32" s="12"/>
      <c r="U32" s="11">
        <v>30</v>
      </c>
      <c r="V32" s="11">
        <v>30</v>
      </c>
      <c r="W32" s="11">
        <v>30</v>
      </c>
      <c r="X32" s="11">
        <v>30</v>
      </c>
      <c r="Y32" s="11">
        <v>30</v>
      </c>
      <c r="Z32" s="11">
        <v>30</v>
      </c>
      <c r="AA32" s="12"/>
      <c r="AB32" s="12"/>
      <c r="AC32" s="11">
        <v>30</v>
      </c>
      <c r="AD32" s="11">
        <v>30</v>
      </c>
      <c r="AE32" s="11">
        <v>30</v>
      </c>
      <c r="AF32" s="11">
        <v>30</v>
      </c>
      <c r="AG32" s="11">
        <v>30</v>
      </c>
      <c r="AK32" s="13"/>
    </row>
    <row r="33" spans="1:37" ht="12.75">
      <c r="A33" s="4">
        <v>22</v>
      </c>
      <c r="B33" s="9" t="s">
        <v>19</v>
      </c>
      <c r="C33" s="10">
        <v>50</v>
      </c>
      <c r="D33" s="11">
        <v>0</v>
      </c>
      <c r="E33" s="11">
        <v>0</v>
      </c>
      <c r="F33" s="11">
        <v>18</v>
      </c>
      <c r="G33" s="11">
        <v>29</v>
      </c>
      <c r="H33" s="11">
        <v>26</v>
      </c>
      <c r="I33" s="11">
        <v>28</v>
      </c>
      <c r="J33" s="11">
        <v>26</v>
      </c>
      <c r="K33" s="11">
        <v>24</v>
      </c>
      <c r="L33" s="11">
        <v>24</v>
      </c>
      <c r="M33" s="12"/>
      <c r="N33" s="12"/>
      <c r="O33" s="11">
        <v>20</v>
      </c>
      <c r="P33" s="11">
        <v>22</v>
      </c>
      <c r="Q33" s="11">
        <v>20</v>
      </c>
      <c r="R33" s="11">
        <v>20</v>
      </c>
      <c r="S33" s="11">
        <v>20</v>
      </c>
      <c r="T33" s="12"/>
      <c r="U33" s="11">
        <v>18</v>
      </c>
      <c r="V33" s="11">
        <v>19</v>
      </c>
      <c r="W33" s="11">
        <v>19</v>
      </c>
      <c r="X33" s="11">
        <v>19</v>
      </c>
      <c r="Y33" s="11">
        <v>19</v>
      </c>
      <c r="Z33" s="11">
        <v>19</v>
      </c>
      <c r="AA33" s="12"/>
      <c r="AB33" s="12"/>
      <c r="AC33" s="11">
        <v>18</v>
      </c>
      <c r="AD33" s="11">
        <v>18</v>
      </c>
      <c r="AE33" s="11">
        <v>18</v>
      </c>
      <c r="AF33" s="11">
        <v>18</v>
      </c>
      <c r="AG33" s="11">
        <v>18</v>
      </c>
      <c r="AK33" s="13"/>
    </row>
    <row r="34" spans="1:37" ht="12.75">
      <c r="A34" s="4">
        <v>23</v>
      </c>
      <c r="B34" s="9" t="s">
        <v>19</v>
      </c>
      <c r="C34" s="10">
        <v>60</v>
      </c>
      <c r="D34" s="11">
        <v>0</v>
      </c>
      <c r="E34" s="11">
        <v>0</v>
      </c>
      <c r="F34" s="11">
        <v>8</v>
      </c>
      <c r="G34" s="11">
        <v>9</v>
      </c>
      <c r="H34" s="11">
        <v>11</v>
      </c>
      <c r="I34" s="11">
        <v>12</v>
      </c>
      <c r="J34" s="11">
        <v>13</v>
      </c>
      <c r="K34" s="11">
        <v>15</v>
      </c>
      <c r="L34" s="11">
        <v>15</v>
      </c>
      <c r="M34" s="12"/>
      <c r="N34" s="12"/>
      <c r="O34" s="11">
        <v>16</v>
      </c>
      <c r="P34" s="11">
        <v>17</v>
      </c>
      <c r="Q34" s="11">
        <v>17</v>
      </c>
      <c r="R34" s="11">
        <v>17</v>
      </c>
      <c r="S34" s="11">
        <v>17</v>
      </c>
      <c r="T34" s="12"/>
      <c r="U34" s="11">
        <v>17</v>
      </c>
      <c r="V34" s="11">
        <v>20</v>
      </c>
      <c r="W34" s="11">
        <v>20</v>
      </c>
      <c r="X34" s="11">
        <v>20</v>
      </c>
      <c r="Y34" s="11">
        <v>20</v>
      </c>
      <c r="Z34" s="11">
        <v>20</v>
      </c>
      <c r="AA34" s="12"/>
      <c r="AB34" s="12"/>
      <c r="AC34" s="11">
        <v>19</v>
      </c>
      <c r="AD34" s="11">
        <v>19</v>
      </c>
      <c r="AE34" s="11">
        <v>19</v>
      </c>
      <c r="AF34" s="11">
        <v>20</v>
      </c>
      <c r="AG34" s="11">
        <v>20</v>
      </c>
      <c r="AK34" s="13"/>
    </row>
    <row r="35" spans="1:37" ht="12.75">
      <c r="A35" s="4">
        <v>24</v>
      </c>
      <c r="B35" s="9" t="s">
        <v>19</v>
      </c>
      <c r="C35" s="10">
        <v>192</v>
      </c>
      <c r="D35" s="11">
        <v>0</v>
      </c>
      <c r="E35" s="11">
        <v>0</v>
      </c>
      <c r="F35" s="11">
        <v>23</v>
      </c>
      <c r="G35" s="11">
        <v>28</v>
      </c>
      <c r="H35" s="11">
        <v>26</v>
      </c>
      <c r="I35" s="11">
        <v>28</v>
      </c>
      <c r="J35" s="11">
        <v>27</v>
      </c>
      <c r="K35" s="11">
        <v>27</v>
      </c>
      <c r="L35" s="11">
        <v>27</v>
      </c>
      <c r="M35" s="12"/>
      <c r="N35" s="12"/>
      <c r="O35" s="11">
        <v>24</v>
      </c>
      <c r="P35" s="11">
        <v>25</v>
      </c>
      <c r="Q35" s="11">
        <v>25</v>
      </c>
      <c r="R35" s="11">
        <v>25</v>
      </c>
      <c r="S35" s="11">
        <v>25</v>
      </c>
      <c r="T35" s="12"/>
      <c r="U35" s="11">
        <v>25</v>
      </c>
      <c r="V35" s="11">
        <v>25</v>
      </c>
      <c r="W35" s="11">
        <v>25</v>
      </c>
      <c r="X35" s="11">
        <v>25</v>
      </c>
      <c r="Y35" s="11">
        <v>25</v>
      </c>
      <c r="Z35" s="11">
        <v>25</v>
      </c>
      <c r="AA35" s="12"/>
      <c r="AB35" s="12"/>
      <c r="AC35" s="11">
        <v>25</v>
      </c>
      <c r="AD35" s="11">
        <v>25</v>
      </c>
      <c r="AE35" s="11">
        <v>25</v>
      </c>
      <c r="AF35" s="11">
        <v>25</v>
      </c>
      <c r="AG35" s="11">
        <v>25</v>
      </c>
      <c r="AK35" s="13"/>
    </row>
    <row r="36" spans="1:37" ht="12.75">
      <c r="A36" s="14"/>
      <c r="B36" s="14"/>
      <c r="C36" s="15"/>
      <c r="D36" s="16">
        <v>1</v>
      </c>
      <c r="E36" s="16">
        <v>2</v>
      </c>
      <c r="F36" s="16">
        <v>3</v>
      </c>
      <c r="G36" s="16">
        <v>4</v>
      </c>
      <c r="H36" s="16">
        <v>5</v>
      </c>
      <c r="I36" s="16">
        <v>6</v>
      </c>
      <c r="J36" s="16">
        <v>7</v>
      </c>
      <c r="K36" s="16">
        <v>8</v>
      </c>
      <c r="L36" s="16">
        <v>9</v>
      </c>
      <c r="M36" s="16">
        <v>10</v>
      </c>
      <c r="N36" s="16">
        <v>11</v>
      </c>
      <c r="O36" s="16">
        <v>12</v>
      </c>
      <c r="P36" s="16">
        <v>13</v>
      </c>
      <c r="Q36" s="16">
        <v>14</v>
      </c>
      <c r="R36" s="16">
        <v>15</v>
      </c>
      <c r="S36" s="16">
        <v>16</v>
      </c>
      <c r="T36" s="16">
        <v>17</v>
      </c>
      <c r="U36" s="16">
        <v>18</v>
      </c>
      <c r="V36" s="16">
        <v>19</v>
      </c>
      <c r="W36" s="16">
        <v>20</v>
      </c>
      <c r="X36" s="16">
        <v>21</v>
      </c>
      <c r="Y36" s="16">
        <v>22</v>
      </c>
      <c r="Z36" s="16">
        <v>23</v>
      </c>
      <c r="AA36" s="16">
        <v>24</v>
      </c>
      <c r="AB36" s="16">
        <v>25</v>
      </c>
      <c r="AC36" s="16">
        <v>26</v>
      </c>
      <c r="AD36" s="16">
        <v>27</v>
      </c>
      <c r="AE36" s="16">
        <v>28</v>
      </c>
      <c r="AF36" s="16">
        <v>29</v>
      </c>
      <c r="AG36" s="16">
        <v>30</v>
      </c>
      <c r="AK36" s="13"/>
    </row>
    <row r="37" spans="1:37" ht="13.5" thickBot="1">
      <c r="A37" s="14"/>
      <c r="B37" s="15" t="s">
        <v>20</v>
      </c>
      <c r="D37" s="17"/>
      <c r="E37" s="17"/>
      <c r="F37" s="18">
        <v>18.14</v>
      </c>
      <c r="G37" s="19">
        <v>0.78125</v>
      </c>
      <c r="H37" s="18">
        <v>20.19</v>
      </c>
      <c r="I37" s="19">
        <v>0.8777777777777778</v>
      </c>
      <c r="J37" s="19">
        <v>0.7645833333333334</v>
      </c>
      <c r="K37" s="19">
        <v>0.7361111111111112</v>
      </c>
      <c r="L37" s="19">
        <v>0.74375</v>
      </c>
      <c r="M37" s="19"/>
      <c r="N37" s="18"/>
      <c r="O37" s="19">
        <v>0.8222222222222223</v>
      </c>
      <c r="P37" s="19">
        <v>0.7076388888888889</v>
      </c>
      <c r="Q37" s="19">
        <v>0.748611111111111</v>
      </c>
      <c r="R37" s="19">
        <v>0.6638888888888889</v>
      </c>
      <c r="S37" s="19">
        <v>0.6868055555555556</v>
      </c>
      <c r="T37" s="19">
        <v>0.6840277777777778</v>
      </c>
      <c r="U37" s="19">
        <v>0.8041666666666667</v>
      </c>
      <c r="V37" s="19">
        <v>0.7472222222222222</v>
      </c>
      <c r="W37" s="19">
        <v>0.6722222222222222</v>
      </c>
      <c r="X37" s="19">
        <v>0.782638888888889</v>
      </c>
      <c r="Y37" s="19">
        <v>0.7131944444444445</v>
      </c>
      <c r="Z37" s="19">
        <v>0.8048611111111111</v>
      </c>
      <c r="AA37" s="19"/>
      <c r="AB37" s="19">
        <v>0.7916666666666666</v>
      </c>
      <c r="AC37" s="19">
        <v>0.78125</v>
      </c>
      <c r="AD37" s="18"/>
      <c r="AE37" s="30">
        <v>0.9375</v>
      </c>
      <c r="AF37" s="30">
        <v>0.7298611111111111</v>
      </c>
      <c r="AG37" s="30">
        <v>0.7618055555555556</v>
      </c>
      <c r="AK37" s="13"/>
    </row>
    <row r="38" spans="1:37" ht="13.5" thickBot="1">
      <c r="A38" s="14"/>
      <c r="B38" s="70" t="s">
        <v>21</v>
      </c>
      <c r="C38" s="70"/>
      <c r="D38" s="21"/>
      <c r="E38" s="21"/>
      <c r="F38" s="22">
        <v>14.7</v>
      </c>
      <c r="G38" s="22">
        <v>12.9</v>
      </c>
      <c r="H38" s="22">
        <v>10.7</v>
      </c>
      <c r="I38" s="22">
        <v>13.42</v>
      </c>
      <c r="J38" s="22">
        <v>14.3</v>
      </c>
      <c r="K38" s="22">
        <v>16.6</v>
      </c>
      <c r="L38" s="22">
        <v>16</v>
      </c>
      <c r="M38" s="22"/>
      <c r="N38" s="22"/>
      <c r="O38" s="22">
        <v>11.2</v>
      </c>
      <c r="P38" s="22">
        <v>18.1</v>
      </c>
      <c r="Q38" s="22">
        <v>17.5</v>
      </c>
      <c r="R38" s="22">
        <v>21.3</v>
      </c>
      <c r="S38" s="22">
        <v>19.8</v>
      </c>
      <c r="T38" s="22">
        <v>19.9</v>
      </c>
      <c r="U38" s="22">
        <v>11.7</v>
      </c>
      <c r="V38" s="22">
        <v>15.8</v>
      </c>
      <c r="W38" s="22">
        <v>20.8</v>
      </c>
      <c r="X38" s="22">
        <v>12.9</v>
      </c>
      <c r="Y38" s="22">
        <v>17.8</v>
      </c>
      <c r="Z38" s="22">
        <v>11.6</v>
      </c>
      <c r="AA38" s="22"/>
      <c r="AB38" s="22"/>
      <c r="AC38" s="22">
        <v>12.8</v>
      </c>
      <c r="AD38" s="22"/>
      <c r="AE38" s="22"/>
      <c r="AF38" s="22">
        <v>16.6</v>
      </c>
      <c r="AG38" s="22">
        <v>14.6</v>
      </c>
      <c r="AK38" s="13"/>
    </row>
    <row r="39" ht="12.75">
      <c r="AK39" s="13"/>
    </row>
    <row r="40" ht="12.75">
      <c r="AK40" s="13"/>
    </row>
    <row r="41" spans="1:33" s="13" customFormat="1" ht="12.75">
      <c r="A41" s="26"/>
      <c r="B41" s="26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s="13" customFormat="1" ht="12.75">
      <c r="A42" s="26"/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ht="12.75">
      <c r="AK43" s="13"/>
    </row>
    <row r="44" spans="1:37" ht="18" customHeight="1">
      <c r="A44" s="71" t="s">
        <v>22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K44" s="13"/>
    </row>
    <row r="45" spans="1:37" ht="18" customHeight="1">
      <c r="A45" s="75" t="s">
        <v>4</v>
      </c>
      <c r="B45" s="71" t="s">
        <v>5</v>
      </c>
      <c r="C45" s="71"/>
      <c r="D45" s="74">
        <v>39873</v>
      </c>
      <c r="E45" s="74"/>
      <c r="F45" s="74"/>
      <c r="G45" s="74"/>
      <c r="H45" s="74"/>
      <c r="I45" s="74"/>
      <c r="J45" s="74">
        <v>39904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K45" s="13"/>
    </row>
    <row r="46" spans="1:37" s="7" customFormat="1" ht="18" customHeight="1">
      <c r="A46" s="75"/>
      <c r="B46" s="5" t="s">
        <v>6</v>
      </c>
      <c r="C46" s="6" t="s">
        <v>7</v>
      </c>
      <c r="D46" s="23">
        <v>26</v>
      </c>
      <c r="E46" s="23">
        <v>27</v>
      </c>
      <c r="F46" s="23">
        <v>28</v>
      </c>
      <c r="G46" s="23">
        <v>29</v>
      </c>
      <c r="H46" s="23">
        <v>30</v>
      </c>
      <c r="I46" s="23">
        <v>31</v>
      </c>
      <c r="J46" s="23">
        <v>1</v>
      </c>
      <c r="K46" s="23">
        <v>2</v>
      </c>
      <c r="L46" s="23">
        <v>3</v>
      </c>
      <c r="M46" s="29">
        <v>4</v>
      </c>
      <c r="N46" s="29">
        <v>5</v>
      </c>
      <c r="O46" s="29">
        <v>6</v>
      </c>
      <c r="P46" s="29">
        <v>7</v>
      </c>
      <c r="Q46" s="29">
        <v>8</v>
      </c>
      <c r="R46" s="29">
        <v>9</v>
      </c>
      <c r="S46" s="29">
        <v>10</v>
      </c>
      <c r="T46" s="29">
        <v>11</v>
      </c>
      <c r="U46" s="29">
        <v>12</v>
      </c>
      <c r="V46" s="29">
        <v>13</v>
      </c>
      <c r="W46" s="29">
        <v>14</v>
      </c>
      <c r="X46" s="29">
        <v>15</v>
      </c>
      <c r="Y46" s="29">
        <v>16</v>
      </c>
      <c r="Z46" s="29">
        <v>17</v>
      </c>
      <c r="AA46" s="29">
        <v>18</v>
      </c>
      <c r="AB46" s="29">
        <v>19</v>
      </c>
      <c r="AC46" s="29">
        <v>20</v>
      </c>
      <c r="AD46" s="23">
        <v>21</v>
      </c>
      <c r="AE46" s="23">
        <v>22</v>
      </c>
      <c r="AF46" s="23">
        <v>23</v>
      </c>
      <c r="AG46" s="23">
        <v>24</v>
      </c>
      <c r="AI46" s="7" t="s">
        <v>8</v>
      </c>
      <c r="AJ46" s="25" t="s">
        <v>25</v>
      </c>
      <c r="AK46" s="8"/>
    </row>
    <row r="47" spans="1:37" ht="12.75">
      <c r="A47" s="5"/>
      <c r="B47" s="5"/>
      <c r="C47" s="6"/>
      <c r="D47" s="23">
        <v>1</v>
      </c>
      <c r="E47" s="23">
        <v>2</v>
      </c>
      <c r="F47" s="23">
        <v>3</v>
      </c>
      <c r="G47" s="23">
        <v>4</v>
      </c>
      <c r="H47" s="23">
        <v>5</v>
      </c>
      <c r="I47" s="23">
        <v>6</v>
      </c>
      <c r="J47" s="23">
        <v>7</v>
      </c>
      <c r="K47" s="23">
        <v>8</v>
      </c>
      <c r="L47" s="23">
        <v>9</v>
      </c>
      <c r="M47" s="23">
        <v>10</v>
      </c>
      <c r="N47" s="23">
        <v>11</v>
      </c>
      <c r="O47" s="23">
        <v>12</v>
      </c>
      <c r="P47" s="23">
        <v>13</v>
      </c>
      <c r="Q47" s="23">
        <v>14</v>
      </c>
      <c r="R47" s="23">
        <v>15</v>
      </c>
      <c r="S47" s="23">
        <v>16</v>
      </c>
      <c r="T47" s="23">
        <v>17</v>
      </c>
      <c r="U47" s="23">
        <v>18</v>
      </c>
      <c r="V47" s="23">
        <v>19</v>
      </c>
      <c r="W47" s="23">
        <v>20</v>
      </c>
      <c r="X47" s="23">
        <v>21</v>
      </c>
      <c r="Y47" s="23">
        <v>22</v>
      </c>
      <c r="Z47" s="23">
        <v>23</v>
      </c>
      <c r="AA47" s="23">
        <v>24</v>
      </c>
      <c r="AB47" s="23">
        <v>25</v>
      </c>
      <c r="AC47" s="23">
        <v>26</v>
      </c>
      <c r="AD47" s="23">
        <v>27</v>
      </c>
      <c r="AE47" s="23">
        <v>28</v>
      </c>
      <c r="AF47" s="23">
        <v>29</v>
      </c>
      <c r="AG47" s="23">
        <v>30</v>
      </c>
      <c r="AI47">
        <f>SUM(D48:AG48)</f>
        <v>29</v>
      </c>
      <c r="AJ47" s="24">
        <f>AI47/30</f>
        <v>0.9666666666666667</v>
      </c>
      <c r="AK47" s="13"/>
    </row>
    <row r="48" spans="1:37" ht="12.75">
      <c r="A48" s="4">
        <v>1</v>
      </c>
      <c r="B48" s="9" t="s">
        <v>9</v>
      </c>
      <c r="C48" s="10">
        <v>46</v>
      </c>
      <c r="D48" s="2">
        <v>0</v>
      </c>
      <c r="E48" s="2">
        <v>0</v>
      </c>
      <c r="F48" s="2">
        <v>28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I48">
        <f aca="true" t="shared" si="0" ref="AI48:AI70">SUM(D49:AG49)</f>
        <v>30</v>
      </c>
      <c r="AJ48" s="24">
        <f aca="true" t="shared" si="1" ref="AJ48:AJ70">AI48/30</f>
        <v>1</v>
      </c>
      <c r="AK48" s="13"/>
    </row>
    <row r="49" spans="1:37" ht="12.75">
      <c r="A49" s="4">
        <v>2</v>
      </c>
      <c r="B49" s="9" t="s">
        <v>9</v>
      </c>
      <c r="C49" s="10">
        <v>50</v>
      </c>
      <c r="D49" s="23">
        <v>0</v>
      </c>
      <c r="E49" s="23">
        <v>0</v>
      </c>
      <c r="F49" s="23">
        <v>22</v>
      </c>
      <c r="G49" s="23">
        <v>0</v>
      </c>
      <c r="H49" s="23">
        <v>5</v>
      </c>
      <c r="I49" s="23">
        <v>3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I49">
        <f t="shared" si="0"/>
        <v>24</v>
      </c>
      <c r="AJ49" s="24">
        <f t="shared" si="1"/>
        <v>0.8</v>
      </c>
      <c r="AK49" s="13"/>
    </row>
    <row r="50" spans="1:37" ht="12.75">
      <c r="A50" s="4">
        <v>3</v>
      </c>
      <c r="B50" s="9" t="s">
        <v>9</v>
      </c>
      <c r="C50" s="10">
        <v>60</v>
      </c>
      <c r="D50" s="23">
        <v>0</v>
      </c>
      <c r="E50" s="23">
        <v>0</v>
      </c>
      <c r="F50" s="23">
        <v>19</v>
      </c>
      <c r="G50" s="23">
        <v>0</v>
      </c>
      <c r="H50" s="23">
        <v>0</v>
      </c>
      <c r="I50" s="23">
        <v>2</v>
      </c>
      <c r="J50" s="23">
        <v>1</v>
      </c>
      <c r="K50" s="23">
        <v>0</v>
      </c>
      <c r="L50" s="23">
        <v>1</v>
      </c>
      <c r="M50" s="23">
        <v>0</v>
      </c>
      <c r="N50" s="23">
        <v>0</v>
      </c>
      <c r="O50" s="23">
        <v>1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I50">
        <f t="shared" si="0"/>
        <v>24</v>
      </c>
      <c r="AJ50" s="24">
        <f t="shared" si="1"/>
        <v>0.8</v>
      </c>
      <c r="AK50" s="13"/>
    </row>
    <row r="51" spans="1:37" ht="12.75">
      <c r="A51" s="4">
        <v>4</v>
      </c>
      <c r="B51" s="9" t="s">
        <v>9</v>
      </c>
      <c r="C51" s="10">
        <v>192</v>
      </c>
      <c r="D51" s="23">
        <v>0</v>
      </c>
      <c r="E51" s="23">
        <v>0</v>
      </c>
      <c r="F51" s="23">
        <v>22</v>
      </c>
      <c r="G51" s="23">
        <v>0</v>
      </c>
      <c r="H51" s="23">
        <v>0</v>
      </c>
      <c r="I51" s="23">
        <v>2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I51">
        <f t="shared" si="0"/>
        <v>27</v>
      </c>
      <c r="AJ51" s="24">
        <f t="shared" si="1"/>
        <v>0.9</v>
      </c>
      <c r="AK51" s="13"/>
    </row>
    <row r="52" spans="1:37" ht="12.75">
      <c r="A52" s="4">
        <v>5</v>
      </c>
      <c r="B52" s="9" t="s">
        <v>10</v>
      </c>
      <c r="C52" s="10">
        <v>46</v>
      </c>
      <c r="D52" s="11">
        <v>0</v>
      </c>
      <c r="E52" s="11">
        <v>0</v>
      </c>
      <c r="F52" s="11">
        <v>15</v>
      </c>
      <c r="G52" s="11">
        <v>9</v>
      </c>
      <c r="H52" s="11">
        <v>0</v>
      </c>
      <c r="I52" s="11">
        <v>0</v>
      </c>
      <c r="J52" s="11">
        <v>2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I52">
        <f t="shared" si="0"/>
        <v>30</v>
      </c>
      <c r="AJ52" s="24">
        <f t="shared" si="1"/>
        <v>1</v>
      </c>
      <c r="AK52" s="13"/>
    </row>
    <row r="53" spans="1:37" ht="12.75">
      <c r="A53" s="4">
        <v>6</v>
      </c>
      <c r="B53" s="9" t="s">
        <v>11</v>
      </c>
      <c r="C53" s="10">
        <v>50</v>
      </c>
      <c r="D53" s="11">
        <v>0</v>
      </c>
      <c r="E53" s="11">
        <v>0</v>
      </c>
      <c r="F53" s="11">
        <v>22</v>
      </c>
      <c r="G53" s="11">
        <v>2</v>
      </c>
      <c r="H53" s="11">
        <v>0</v>
      </c>
      <c r="I53" s="11">
        <v>5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I53">
        <f t="shared" si="0"/>
        <v>28</v>
      </c>
      <c r="AJ53" s="24">
        <f t="shared" si="1"/>
        <v>0.9333333333333333</v>
      </c>
      <c r="AK53" s="13"/>
    </row>
    <row r="54" spans="1:37" ht="12.75">
      <c r="A54" s="4">
        <v>7</v>
      </c>
      <c r="B54" s="9" t="s">
        <v>10</v>
      </c>
      <c r="C54" s="10">
        <v>60</v>
      </c>
      <c r="D54" s="11">
        <v>0</v>
      </c>
      <c r="E54" s="11">
        <v>0</v>
      </c>
      <c r="F54" s="11">
        <v>20</v>
      </c>
      <c r="G54" s="11">
        <v>0</v>
      </c>
      <c r="H54" s="11">
        <v>4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1</v>
      </c>
      <c r="P54" s="11">
        <v>0</v>
      </c>
      <c r="Q54" s="11">
        <v>0</v>
      </c>
      <c r="R54" s="11">
        <v>3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I54">
        <f t="shared" si="0"/>
        <v>25</v>
      </c>
      <c r="AJ54" s="24">
        <f t="shared" si="1"/>
        <v>0.8333333333333334</v>
      </c>
      <c r="AK54" s="13"/>
    </row>
    <row r="55" spans="1:37" ht="12.75">
      <c r="A55" s="4">
        <v>8</v>
      </c>
      <c r="B55" s="9" t="s">
        <v>11</v>
      </c>
      <c r="C55" s="10">
        <v>192</v>
      </c>
      <c r="D55" s="11">
        <v>0</v>
      </c>
      <c r="E55" s="11">
        <v>0</v>
      </c>
      <c r="F55" s="11">
        <v>21</v>
      </c>
      <c r="G55" s="11">
        <v>0</v>
      </c>
      <c r="H55" s="11">
        <v>2</v>
      </c>
      <c r="I55" s="11">
        <v>0</v>
      </c>
      <c r="J55" s="11">
        <v>0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1">
        <v>1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I55">
        <f t="shared" si="0"/>
        <v>30</v>
      </c>
      <c r="AJ55" s="24">
        <f t="shared" si="1"/>
        <v>1</v>
      </c>
      <c r="AK55" s="13"/>
    </row>
    <row r="56" spans="1:37" ht="12.75">
      <c r="A56" s="4">
        <v>9</v>
      </c>
      <c r="B56" s="9" t="s">
        <v>12</v>
      </c>
      <c r="C56" s="10">
        <v>46</v>
      </c>
      <c r="D56" s="11">
        <v>0</v>
      </c>
      <c r="E56" s="11">
        <v>0</v>
      </c>
      <c r="F56" s="11">
        <v>29</v>
      </c>
      <c r="G56" s="11">
        <v>0</v>
      </c>
      <c r="H56" s="11">
        <v>0</v>
      </c>
      <c r="I56" s="11">
        <v>1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I56">
        <f t="shared" si="0"/>
        <v>30</v>
      </c>
      <c r="AJ56" s="24">
        <f t="shared" si="1"/>
        <v>1</v>
      </c>
      <c r="AK56" s="13"/>
    </row>
    <row r="57" spans="1:37" ht="12.75">
      <c r="A57" s="4">
        <v>10</v>
      </c>
      <c r="B57" s="9" t="s">
        <v>12</v>
      </c>
      <c r="C57" s="10">
        <v>50</v>
      </c>
      <c r="D57" s="11">
        <v>0</v>
      </c>
      <c r="E57" s="11">
        <v>0</v>
      </c>
      <c r="F57" s="11">
        <v>30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I57">
        <f t="shared" si="0"/>
        <v>26</v>
      </c>
      <c r="AJ57" s="24">
        <f t="shared" si="1"/>
        <v>0.8666666666666667</v>
      </c>
      <c r="AK57" s="13"/>
    </row>
    <row r="58" spans="1:37" ht="12.75">
      <c r="A58" s="4">
        <v>11</v>
      </c>
      <c r="B58" s="9" t="s">
        <v>13</v>
      </c>
      <c r="C58" s="10">
        <v>60</v>
      </c>
      <c r="D58" s="11">
        <v>0</v>
      </c>
      <c r="E58" s="11">
        <v>0</v>
      </c>
      <c r="F58" s="11">
        <v>22</v>
      </c>
      <c r="G58" s="11">
        <v>0</v>
      </c>
      <c r="H58" s="11">
        <v>0</v>
      </c>
      <c r="I58" s="11">
        <v>3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1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I58">
        <f t="shared" si="0"/>
        <v>24</v>
      </c>
      <c r="AJ58" s="24">
        <f t="shared" si="1"/>
        <v>0.8</v>
      </c>
      <c r="AK58" s="13"/>
    </row>
    <row r="59" spans="1:37" ht="12.75">
      <c r="A59" s="4">
        <v>12</v>
      </c>
      <c r="B59" s="9" t="s">
        <v>12</v>
      </c>
      <c r="C59" s="10">
        <v>192</v>
      </c>
      <c r="D59" s="11">
        <v>0</v>
      </c>
      <c r="E59" s="11">
        <v>0</v>
      </c>
      <c r="F59" s="11">
        <v>18</v>
      </c>
      <c r="G59" s="11">
        <v>1</v>
      </c>
      <c r="H59" s="11">
        <v>0</v>
      </c>
      <c r="I59" s="11">
        <v>2</v>
      </c>
      <c r="J59" s="11">
        <v>0</v>
      </c>
      <c r="K59" s="11">
        <v>1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2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I59">
        <f t="shared" si="0"/>
        <v>29</v>
      </c>
      <c r="AJ59" s="24">
        <f t="shared" si="1"/>
        <v>0.9666666666666667</v>
      </c>
      <c r="AK59" s="13"/>
    </row>
    <row r="60" spans="1:37" ht="12.75">
      <c r="A60" s="4">
        <v>13</v>
      </c>
      <c r="B60" s="9" t="s">
        <v>14</v>
      </c>
      <c r="C60" s="10">
        <v>46</v>
      </c>
      <c r="D60" s="11">
        <v>0</v>
      </c>
      <c r="E60" s="11">
        <v>0</v>
      </c>
      <c r="F60" s="11">
        <v>29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I60">
        <f t="shared" si="0"/>
        <v>30</v>
      </c>
      <c r="AJ60" s="24">
        <f t="shared" si="1"/>
        <v>1</v>
      </c>
      <c r="AK60" s="13"/>
    </row>
    <row r="61" spans="1:37" ht="12.75">
      <c r="A61" s="4">
        <v>14</v>
      </c>
      <c r="B61" s="9" t="s">
        <v>14</v>
      </c>
      <c r="C61" s="10">
        <v>50</v>
      </c>
      <c r="D61" s="11">
        <v>0</v>
      </c>
      <c r="E61" s="11">
        <v>0</v>
      </c>
      <c r="F61" s="11">
        <v>19</v>
      </c>
      <c r="G61" s="11">
        <v>10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I61">
        <f t="shared" si="0"/>
        <v>30</v>
      </c>
      <c r="AJ61" s="24">
        <f t="shared" si="1"/>
        <v>1</v>
      </c>
      <c r="AK61" s="13"/>
    </row>
    <row r="62" spans="1:37" ht="12.75">
      <c r="A62" s="4">
        <v>15</v>
      </c>
      <c r="B62" s="9" t="s">
        <v>15</v>
      </c>
      <c r="C62" s="10">
        <v>60</v>
      </c>
      <c r="D62" s="11">
        <v>0</v>
      </c>
      <c r="E62" s="11">
        <v>0</v>
      </c>
      <c r="F62" s="11">
        <v>21</v>
      </c>
      <c r="G62" s="11">
        <v>4</v>
      </c>
      <c r="H62" s="11">
        <v>0</v>
      </c>
      <c r="I62" s="11">
        <v>2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3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I62">
        <f t="shared" si="0"/>
        <v>26</v>
      </c>
      <c r="AJ62" s="24">
        <f t="shared" si="1"/>
        <v>0.8666666666666667</v>
      </c>
      <c r="AK62" s="13"/>
    </row>
    <row r="63" spans="1:37" ht="12.75">
      <c r="A63" s="4">
        <v>16</v>
      </c>
      <c r="B63" s="9" t="s">
        <v>14</v>
      </c>
      <c r="C63" s="10">
        <v>192</v>
      </c>
      <c r="D63" s="11">
        <v>0</v>
      </c>
      <c r="E63" s="11">
        <v>0</v>
      </c>
      <c r="F63" s="11">
        <v>21</v>
      </c>
      <c r="G63" s="11">
        <v>0</v>
      </c>
      <c r="H63" s="11">
        <v>3</v>
      </c>
      <c r="I63" s="11">
        <v>0</v>
      </c>
      <c r="J63" s="11">
        <v>1</v>
      </c>
      <c r="K63" s="11">
        <v>0</v>
      </c>
      <c r="L63" s="11">
        <v>0</v>
      </c>
      <c r="M63" s="11">
        <v>0</v>
      </c>
      <c r="N63" s="11">
        <v>0</v>
      </c>
      <c r="O63" s="11">
        <v>1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I63">
        <f t="shared" si="0"/>
        <v>29</v>
      </c>
      <c r="AJ63" s="24">
        <f t="shared" si="1"/>
        <v>0.9666666666666667</v>
      </c>
      <c r="AK63" s="13"/>
    </row>
    <row r="64" spans="1:37" ht="12.75">
      <c r="A64" s="4">
        <v>17</v>
      </c>
      <c r="B64" s="9" t="s">
        <v>16</v>
      </c>
      <c r="C64" s="10">
        <v>46</v>
      </c>
      <c r="D64" s="11">
        <v>0</v>
      </c>
      <c r="E64" s="11">
        <v>0</v>
      </c>
      <c r="F64" s="11">
        <v>17</v>
      </c>
      <c r="G64" s="11">
        <v>11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1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I64">
        <f t="shared" si="0"/>
        <v>25</v>
      </c>
      <c r="AJ64" s="24">
        <f t="shared" si="1"/>
        <v>0.8333333333333334</v>
      </c>
      <c r="AK64" s="13"/>
    </row>
    <row r="65" spans="1:37" ht="12.75">
      <c r="A65" s="4">
        <v>18</v>
      </c>
      <c r="B65" s="9" t="s">
        <v>17</v>
      </c>
      <c r="C65" s="10">
        <v>50</v>
      </c>
      <c r="D65" s="11">
        <v>0</v>
      </c>
      <c r="E65" s="11">
        <v>0</v>
      </c>
      <c r="F65" s="11">
        <v>21</v>
      </c>
      <c r="G65" s="11">
        <v>0</v>
      </c>
      <c r="H65" s="11">
        <v>0</v>
      </c>
      <c r="I65" s="11">
        <v>1</v>
      </c>
      <c r="J65" s="11">
        <v>1</v>
      </c>
      <c r="K65" s="11">
        <v>0</v>
      </c>
      <c r="L65" s="11">
        <v>1</v>
      </c>
      <c r="M65" s="11">
        <v>0</v>
      </c>
      <c r="N65" s="11">
        <v>0</v>
      </c>
      <c r="O65" s="11">
        <v>0</v>
      </c>
      <c r="P65" s="11">
        <v>1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I65">
        <f t="shared" si="0"/>
        <v>29</v>
      </c>
      <c r="AJ65" s="24">
        <f t="shared" si="1"/>
        <v>0.9666666666666667</v>
      </c>
      <c r="AK65" s="13"/>
    </row>
    <row r="66" spans="1:37" ht="12.75">
      <c r="A66" s="4">
        <v>19</v>
      </c>
      <c r="B66" s="9" t="s">
        <v>17</v>
      </c>
      <c r="C66" s="10">
        <v>60</v>
      </c>
      <c r="D66" s="11">
        <v>0</v>
      </c>
      <c r="E66" s="11">
        <v>0</v>
      </c>
      <c r="F66" s="11">
        <v>3</v>
      </c>
      <c r="G66" s="11">
        <v>23</v>
      </c>
      <c r="H66" s="11">
        <v>0</v>
      </c>
      <c r="I66" s="11">
        <v>2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1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I66">
        <f t="shared" si="0"/>
        <v>26</v>
      </c>
      <c r="AJ66" s="24">
        <f t="shared" si="1"/>
        <v>0.8666666666666667</v>
      </c>
      <c r="AK66" s="13"/>
    </row>
    <row r="67" spans="1:37" ht="12.75">
      <c r="A67" s="4">
        <v>20</v>
      </c>
      <c r="B67" s="9" t="s">
        <v>17</v>
      </c>
      <c r="C67" s="10">
        <v>192</v>
      </c>
      <c r="D67" s="11">
        <v>0</v>
      </c>
      <c r="E67" s="11">
        <v>0</v>
      </c>
      <c r="F67" s="11">
        <v>21</v>
      </c>
      <c r="G67" s="11">
        <v>1</v>
      </c>
      <c r="H67" s="11">
        <v>2</v>
      </c>
      <c r="I67" s="11">
        <v>2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I67">
        <f t="shared" si="0"/>
        <v>30</v>
      </c>
      <c r="AJ67" s="24">
        <f t="shared" si="1"/>
        <v>1</v>
      </c>
      <c r="AK67" s="13"/>
    </row>
    <row r="68" spans="1:37" ht="12.75">
      <c r="A68" s="4">
        <v>21</v>
      </c>
      <c r="B68" s="9" t="s">
        <v>18</v>
      </c>
      <c r="C68" s="10">
        <v>46</v>
      </c>
      <c r="D68" s="11">
        <v>0</v>
      </c>
      <c r="E68" s="11">
        <v>0</v>
      </c>
      <c r="F68" s="11">
        <v>25</v>
      </c>
      <c r="G68" s="11">
        <v>1</v>
      </c>
      <c r="H68" s="11">
        <v>0</v>
      </c>
      <c r="I68" s="11">
        <v>3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I68">
        <f t="shared" si="0"/>
        <v>30</v>
      </c>
      <c r="AJ68" s="24">
        <f t="shared" si="1"/>
        <v>1</v>
      </c>
      <c r="AK68" s="13"/>
    </row>
    <row r="69" spans="1:37" ht="12.75">
      <c r="A69" s="4">
        <v>22</v>
      </c>
      <c r="B69" s="9" t="s">
        <v>19</v>
      </c>
      <c r="C69" s="10">
        <v>50</v>
      </c>
      <c r="D69" s="11">
        <v>0</v>
      </c>
      <c r="E69" s="11">
        <v>0</v>
      </c>
      <c r="F69" s="11">
        <v>18</v>
      </c>
      <c r="G69" s="11">
        <v>11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I69">
        <f t="shared" si="0"/>
        <v>20</v>
      </c>
      <c r="AJ69" s="24">
        <f t="shared" si="1"/>
        <v>0.6666666666666666</v>
      </c>
      <c r="AK69" s="13"/>
    </row>
    <row r="70" spans="1:37" ht="12.75">
      <c r="A70" s="4">
        <v>23</v>
      </c>
      <c r="B70" s="9" t="s">
        <v>19</v>
      </c>
      <c r="C70" s="10">
        <v>60</v>
      </c>
      <c r="D70" s="11">
        <v>0</v>
      </c>
      <c r="E70" s="11">
        <v>0</v>
      </c>
      <c r="F70" s="11">
        <v>8</v>
      </c>
      <c r="G70" s="11">
        <v>1</v>
      </c>
      <c r="H70" s="11">
        <v>2</v>
      </c>
      <c r="I70" s="11">
        <v>1</v>
      </c>
      <c r="J70" s="11">
        <v>1</v>
      </c>
      <c r="K70" s="11">
        <v>2</v>
      </c>
      <c r="L70" s="11">
        <v>0</v>
      </c>
      <c r="M70" s="11">
        <v>0</v>
      </c>
      <c r="N70" s="11">
        <v>0</v>
      </c>
      <c r="O70" s="11">
        <v>1</v>
      </c>
      <c r="P70" s="11">
        <v>1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3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I70">
        <f t="shared" si="0"/>
        <v>30</v>
      </c>
      <c r="AJ70" s="24">
        <f t="shared" si="1"/>
        <v>1</v>
      </c>
      <c r="AK70" s="13"/>
    </row>
    <row r="71" spans="1:37" ht="12.75">
      <c r="A71" s="4">
        <v>24</v>
      </c>
      <c r="B71" s="9" t="s">
        <v>19</v>
      </c>
      <c r="C71" s="10">
        <v>192</v>
      </c>
      <c r="D71" s="11">
        <v>0</v>
      </c>
      <c r="E71" s="11">
        <v>0</v>
      </c>
      <c r="F71" s="11">
        <v>23</v>
      </c>
      <c r="G71" s="11">
        <v>5</v>
      </c>
      <c r="H71" s="11">
        <v>0</v>
      </c>
      <c r="I71" s="11">
        <v>2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K71" s="13"/>
    </row>
    <row r="72" spans="1:37" ht="12.75">
      <c r="A72" s="14"/>
      <c r="B72" s="15" t="s">
        <v>24</v>
      </c>
      <c r="C72" s="15"/>
      <c r="D72" s="16">
        <v>1</v>
      </c>
      <c r="E72" s="16">
        <v>2</v>
      </c>
      <c r="F72" s="16">
        <v>3</v>
      </c>
      <c r="G72" s="16">
        <v>4</v>
      </c>
      <c r="H72" s="16">
        <v>5</v>
      </c>
      <c r="I72" s="16">
        <v>6</v>
      </c>
      <c r="J72" s="16">
        <v>7</v>
      </c>
      <c r="K72" s="16">
        <v>8</v>
      </c>
      <c r="L72" s="16">
        <v>9</v>
      </c>
      <c r="M72" s="16">
        <v>10</v>
      </c>
      <c r="N72" s="16">
        <v>11</v>
      </c>
      <c r="O72" s="16">
        <v>12</v>
      </c>
      <c r="P72" s="16">
        <v>13</v>
      </c>
      <c r="Q72" s="16">
        <v>14</v>
      </c>
      <c r="R72" s="16">
        <v>15</v>
      </c>
      <c r="S72" s="16">
        <v>16</v>
      </c>
      <c r="T72" s="16">
        <v>17</v>
      </c>
      <c r="U72" s="16">
        <v>18</v>
      </c>
      <c r="V72" s="16">
        <v>19</v>
      </c>
      <c r="W72" s="16">
        <v>20</v>
      </c>
      <c r="X72" s="16">
        <v>21</v>
      </c>
      <c r="Y72" s="16">
        <v>22</v>
      </c>
      <c r="Z72" s="16">
        <v>23</v>
      </c>
      <c r="AA72" s="16">
        <v>24</v>
      </c>
      <c r="AB72" s="16">
        <v>25</v>
      </c>
      <c r="AC72" s="16">
        <v>26</v>
      </c>
      <c r="AD72" s="16">
        <v>27</v>
      </c>
      <c r="AE72" s="16">
        <v>28</v>
      </c>
      <c r="AF72" s="16">
        <v>29</v>
      </c>
      <c r="AG72" s="16">
        <v>30</v>
      </c>
      <c r="AK72" s="13"/>
    </row>
    <row r="73" spans="1:37" ht="13.5" thickBot="1">
      <c r="A73" s="14"/>
      <c r="B73" s="15" t="s">
        <v>20</v>
      </c>
      <c r="D73" s="17"/>
      <c r="E73" s="17"/>
      <c r="F73" s="18">
        <v>18.14</v>
      </c>
      <c r="G73" s="19">
        <v>0.78125</v>
      </c>
      <c r="H73" s="18">
        <v>20.19</v>
      </c>
      <c r="I73" s="19">
        <v>0.8777777777777778</v>
      </c>
      <c r="J73" s="19">
        <v>0.7645833333333334</v>
      </c>
      <c r="K73" s="19">
        <v>0.7361111111111112</v>
      </c>
      <c r="L73" s="19">
        <v>0.74375</v>
      </c>
      <c r="M73" s="19"/>
      <c r="N73" s="18"/>
      <c r="O73" s="19">
        <v>0.8222222222222223</v>
      </c>
      <c r="P73" s="19">
        <v>0.7076388888888889</v>
      </c>
      <c r="Q73" s="19">
        <v>0.748611111111111</v>
      </c>
      <c r="R73" s="19">
        <v>0.6638888888888889</v>
      </c>
      <c r="S73" s="19">
        <v>0.6868055555555556</v>
      </c>
      <c r="T73" s="19">
        <v>0.6840277777777778</v>
      </c>
      <c r="U73" s="19">
        <v>0.8041666666666667</v>
      </c>
      <c r="V73" s="19">
        <v>0.7472222222222222</v>
      </c>
      <c r="W73" s="19">
        <v>0.6722222222222222</v>
      </c>
      <c r="X73" s="19">
        <v>0.782638888888889</v>
      </c>
      <c r="Y73" s="19">
        <v>0.7131944444444445</v>
      </c>
      <c r="Z73" s="19">
        <v>0.8048611111111111</v>
      </c>
      <c r="AA73" s="19"/>
      <c r="AB73" s="19">
        <v>0.7916666666666666</v>
      </c>
      <c r="AC73" s="19">
        <v>0.78125</v>
      </c>
      <c r="AD73" s="18"/>
      <c r="AE73" s="30">
        <v>0.9375</v>
      </c>
      <c r="AF73" s="30">
        <v>0.7298611111111111</v>
      </c>
      <c r="AG73" s="30">
        <v>0.7618055555555556</v>
      </c>
      <c r="AK73" s="13"/>
    </row>
    <row r="74" spans="1:37" ht="13.5" thickBot="1">
      <c r="A74" s="14"/>
      <c r="B74" s="70" t="s">
        <v>21</v>
      </c>
      <c r="C74" s="70"/>
      <c r="D74" s="21"/>
      <c r="E74" s="21"/>
      <c r="F74" s="22">
        <v>14.7</v>
      </c>
      <c r="G74" s="22">
        <v>12.9</v>
      </c>
      <c r="H74" s="22">
        <v>10.7</v>
      </c>
      <c r="I74" s="22">
        <v>13.42</v>
      </c>
      <c r="J74" s="22">
        <v>14.3</v>
      </c>
      <c r="K74" s="22">
        <v>16.6</v>
      </c>
      <c r="L74" s="22">
        <v>16</v>
      </c>
      <c r="M74" s="22"/>
      <c r="N74" s="22"/>
      <c r="O74" s="22">
        <v>11.2</v>
      </c>
      <c r="P74" s="22">
        <v>18.1</v>
      </c>
      <c r="Q74" s="22">
        <v>17.5</v>
      </c>
      <c r="R74" s="22">
        <v>21.3</v>
      </c>
      <c r="S74" s="22">
        <v>19.8</v>
      </c>
      <c r="T74" s="22">
        <v>19.9</v>
      </c>
      <c r="U74" s="22">
        <v>11.7</v>
      </c>
      <c r="V74" s="22">
        <v>15.8</v>
      </c>
      <c r="W74" s="22">
        <v>20.8</v>
      </c>
      <c r="X74" s="22">
        <v>12.9</v>
      </c>
      <c r="Y74" s="22">
        <v>17.8</v>
      </c>
      <c r="Z74" s="22">
        <v>11.6</v>
      </c>
      <c r="AA74" s="22"/>
      <c r="AB74" s="22"/>
      <c r="AC74" s="22">
        <v>12.8</v>
      </c>
      <c r="AD74" s="22"/>
      <c r="AE74" s="22"/>
      <c r="AF74" s="22">
        <v>16.6</v>
      </c>
      <c r="AG74" s="22">
        <v>14.6</v>
      </c>
      <c r="AK74" s="13"/>
    </row>
    <row r="75" spans="1:37" ht="12.75">
      <c r="A75" s="14"/>
      <c r="B75" s="20"/>
      <c r="C75" s="20"/>
      <c r="D75" s="31"/>
      <c r="E75" s="31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"/>
      <c r="AI75" s="3"/>
      <c r="AJ75" s="3"/>
      <c r="AK75" s="13"/>
    </row>
    <row r="76" ht="12.75">
      <c r="AK76" s="13"/>
    </row>
    <row r="77" spans="1:33" ht="12.75">
      <c r="A77" s="71" t="s">
        <v>26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1:36" ht="12.75">
      <c r="A78" s="75" t="s">
        <v>4</v>
      </c>
      <c r="B78" s="71" t="s">
        <v>5</v>
      </c>
      <c r="C78" s="71"/>
      <c r="D78" s="74">
        <v>39873</v>
      </c>
      <c r="E78" s="74"/>
      <c r="F78" s="74"/>
      <c r="G78" s="74"/>
      <c r="H78" s="74"/>
      <c r="I78" s="74"/>
      <c r="J78" s="74">
        <v>39904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" t="s">
        <v>27</v>
      </c>
      <c r="AI78" s="7" t="s">
        <v>28</v>
      </c>
      <c r="AJ78" s="7" t="s">
        <v>8</v>
      </c>
    </row>
    <row r="79" spans="1:36" ht="12.75">
      <c r="A79" s="75"/>
      <c r="B79" s="5" t="s">
        <v>6</v>
      </c>
      <c r="C79" s="6" t="s">
        <v>7</v>
      </c>
      <c r="D79" s="23">
        <v>26</v>
      </c>
      <c r="E79" s="23">
        <v>27</v>
      </c>
      <c r="F79" s="23">
        <v>28</v>
      </c>
      <c r="G79" s="23">
        <v>29</v>
      </c>
      <c r="H79" s="23">
        <v>30</v>
      </c>
      <c r="I79" s="23">
        <v>31</v>
      </c>
      <c r="J79" s="23">
        <v>1</v>
      </c>
      <c r="K79" s="23">
        <v>2</v>
      </c>
      <c r="L79" s="23">
        <v>3</v>
      </c>
      <c r="M79" s="29">
        <v>4</v>
      </c>
      <c r="N79" s="29">
        <v>5</v>
      </c>
      <c r="O79" s="29">
        <v>6</v>
      </c>
      <c r="P79" s="29">
        <v>7</v>
      </c>
      <c r="Q79" s="29">
        <v>8</v>
      </c>
      <c r="R79" s="29">
        <v>9</v>
      </c>
      <c r="S79" s="29">
        <v>10</v>
      </c>
      <c r="T79" s="29">
        <v>11</v>
      </c>
      <c r="U79" s="29">
        <v>12</v>
      </c>
      <c r="V79" s="29">
        <v>13</v>
      </c>
      <c r="W79" s="29">
        <v>14</v>
      </c>
      <c r="X79" s="29">
        <v>15</v>
      </c>
      <c r="Y79" s="29">
        <v>16</v>
      </c>
      <c r="Z79" s="29">
        <v>17</v>
      </c>
      <c r="AA79" s="29">
        <v>18</v>
      </c>
      <c r="AB79" s="29">
        <v>19</v>
      </c>
      <c r="AC79" s="29">
        <v>20</v>
      </c>
      <c r="AD79" s="23">
        <v>21</v>
      </c>
      <c r="AE79" s="23">
        <v>22</v>
      </c>
      <c r="AF79" s="23">
        <v>23</v>
      </c>
      <c r="AG79" s="23">
        <v>24</v>
      </c>
      <c r="AH79" s="13">
        <f>SUM(D80:I80)</f>
        <v>0</v>
      </c>
      <c r="AI79" s="13">
        <f aca="true" t="shared" si="2" ref="AI79:AI102">SUM(J80:AG80)</f>
        <v>2</v>
      </c>
      <c r="AJ79" s="13">
        <f>SUM(AH79:AI79)</f>
        <v>2</v>
      </c>
    </row>
    <row r="80" spans="1:36" ht="12.75">
      <c r="A80" s="4">
        <v>1</v>
      </c>
      <c r="B80" s="9" t="s">
        <v>9</v>
      </c>
      <c r="C80" s="10">
        <v>46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1</v>
      </c>
      <c r="K80" s="2">
        <v>0</v>
      </c>
      <c r="L80" s="2">
        <v>0</v>
      </c>
      <c r="M80" s="2">
        <v>0</v>
      </c>
      <c r="N80" s="2">
        <v>0</v>
      </c>
      <c r="O80" s="2">
        <v>1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>
        <f aca="true" t="shared" si="3" ref="AH80:AH102">SUM(D81:I81)</f>
        <v>0</v>
      </c>
      <c r="AI80">
        <f t="shared" si="2"/>
        <v>2</v>
      </c>
      <c r="AJ80">
        <f aca="true" t="shared" si="4" ref="AJ80:AJ102">SUM(AH80:AI80)</f>
        <v>2</v>
      </c>
    </row>
    <row r="81" spans="1:36" ht="12.75">
      <c r="A81" s="4">
        <v>2</v>
      </c>
      <c r="B81" s="9" t="s">
        <v>9</v>
      </c>
      <c r="C81" s="10">
        <v>50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1</v>
      </c>
      <c r="W81" s="23">
        <v>0</v>
      </c>
      <c r="X81" s="23">
        <v>1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>
        <f t="shared" si="3"/>
        <v>0</v>
      </c>
      <c r="AI81">
        <f t="shared" si="2"/>
        <v>2</v>
      </c>
      <c r="AJ81">
        <f t="shared" si="4"/>
        <v>2</v>
      </c>
    </row>
    <row r="82" spans="1:36" ht="12.75">
      <c r="A82" s="4">
        <v>3</v>
      </c>
      <c r="B82" s="9" t="s">
        <v>9</v>
      </c>
      <c r="C82" s="10">
        <v>60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1</v>
      </c>
      <c r="Q82" s="23">
        <v>1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>
        <f t="shared" si="3"/>
        <v>1</v>
      </c>
      <c r="AI82">
        <f t="shared" si="2"/>
        <v>1</v>
      </c>
      <c r="AJ82">
        <f t="shared" si="4"/>
        <v>2</v>
      </c>
    </row>
    <row r="83" spans="1:36" ht="12.75">
      <c r="A83" s="4">
        <v>4</v>
      </c>
      <c r="B83" s="9" t="s">
        <v>9</v>
      </c>
      <c r="C83" s="10">
        <v>192</v>
      </c>
      <c r="D83" s="23">
        <v>0</v>
      </c>
      <c r="E83" s="23">
        <v>0</v>
      </c>
      <c r="F83" s="23">
        <v>0</v>
      </c>
      <c r="G83" s="23">
        <v>1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1</v>
      </c>
      <c r="AG83" s="23">
        <v>0</v>
      </c>
      <c r="AH83">
        <f t="shared" si="3"/>
        <v>0</v>
      </c>
      <c r="AI83">
        <f t="shared" si="2"/>
        <v>14</v>
      </c>
      <c r="AJ83">
        <f t="shared" si="4"/>
        <v>14</v>
      </c>
    </row>
    <row r="84" spans="1:36" ht="12.75">
      <c r="A84" s="4">
        <v>5</v>
      </c>
      <c r="B84" s="9" t="s">
        <v>10</v>
      </c>
      <c r="C84" s="10">
        <v>46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2</v>
      </c>
      <c r="L84" s="11">
        <v>1</v>
      </c>
      <c r="M84" s="11">
        <v>0</v>
      </c>
      <c r="N84" s="11">
        <v>0</v>
      </c>
      <c r="O84" s="11">
        <v>4</v>
      </c>
      <c r="P84" s="11">
        <v>0</v>
      </c>
      <c r="Q84" s="11">
        <v>2</v>
      </c>
      <c r="R84" s="11">
        <v>0</v>
      </c>
      <c r="S84" s="11">
        <v>4</v>
      </c>
      <c r="T84" s="11">
        <v>0</v>
      </c>
      <c r="U84" s="11">
        <v>1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>
        <f t="shared" si="3"/>
        <v>0</v>
      </c>
      <c r="AI84">
        <f t="shared" si="2"/>
        <v>3</v>
      </c>
      <c r="AJ84">
        <f t="shared" si="4"/>
        <v>3</v>
      </c>
    </row>
    <row r="85" spans="1:36" ht="12.75">
      <c r="A85" s="4">
        <v>6</v>
      </c>
      <c r="B85" s="9" t="s">
        <v>11</v>
      </c>
      <c r="C85" s="10">
        <v>50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1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2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>
        <f t="shared" si="3"/>
        <v>1</v>
      </c>
      <c r="AI85">
        <f t="shared" si="2"/>
        <v>8</v>
      </c>
      <c r="AJ85">
        <f t="shared" si="4"/>
        <v>9</v>
      </c>
    </row>
    <row r="86" spans="1:36" ht="12.75">
      <c r="A86" s="4">
        <v>7</v>
      </c>
      <c r="B86" s="9" t="s">
        <v>10</v>
      </c>
      <c r="C86" s="10">
        <v>60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  <c r="J86" s="11">
        <v>2</v>
      </c>
      <c r="K86" s="11">
        <v>1</v>
      </c>
      <c r="L86" s="11">
        <v>0</v>
      </c>
      <c r="M86" s="11">
        <v>0</v>
      </c>
      <c r="N86" s="11">
        <v>0</v>
      </c>
      <c r="O86" s="11">
        <v>0</v>
      </c>
      <c r="P86" s="11">
        <v>1</v>
      </c>
      <c r="Q86" s="11">
        <v>1</v>
      </c>
      <c r="R86" s="11">
        <v>0</v>
      </c>
      <c r="S86" s="11">
        <v>3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>
        <f t="shared" si="3"/>
        <v>0</v>
      </c>
      <c r="AI86">
        <f t="shared" si="2"/>
        <v>4</v>
      </c>
      <c r="AJ86">
        <f t="shared" si="4"/>
        <v>4</v>
      </c>
    </row>
    <row r="87" spans="1:36" ht="12.75">
      <c r="A87" s="4">
        <v>8</v>
      </c>
      <c r="B87" s="9" t="s">
        <v>11</v>
      </c>
      <c r="C87" s="10">
        <v>192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1</v>
      </c>
      <c r="K87" s="11">
        <v>0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1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1</v>
      </c>
      <c r="AD87" s="11">
        <v>0</v>
      </c>
      <c r="AE87" s="11">
        <v>0</v>
      </c>
      <c r="AF87" s="11">
        <v>0</v>
      </c>
      <c r="AG87" s="11">
        <v>0</v>
      </c>
      <c r="AH87">
        <f t="shared" si="3"/>
        <v>0</v>
      </c>
      <c r="AI87">
        <f t="shared" si="2"/>
        <v>4</v>
      </c>
      <c r="AJ87">
        <f t="shared" si="4"/>
        <v>4</v>
      </c>
    </row>
    <row r="88" spans="1:36" ht="12.75">
      <c r="A88" s="4">
        <v>9</v>
      </c>
      <c r="B88" s="9" t="s">
        <v>12</v>
      </c>
      <c r="C88" s="10">
        <v>46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2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2</v>
      </c>
      <c r="AG88" s="11">
        <v>0</v>
      </c>
      <c r="AH88">
        <f t="shared" si="3"/>
        <v>0</v>
      </c>
      <c r="AI88">
        <f t="shared" si="2"/>
        <v>2</v>
      </c>
      <c r="AJ88">
        <f t="shared" si="4"/>
        <v>2</v>
      </c>
    </row>
    <row r="89" spans="1:36" ht="12.75">
      <c r="A89" s="4">
        <v>10</v>
      </c>
      <c r="B89" s="9" t="s">
        <v>12</v>
      </c>
      <c r="C89" s="10">
        <v>50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2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>
        <f t="shared" si="3"/>
        <v>1</v>
      </c>
      <c r="AI89">
        <f t="shared" si="2"/>
        <v>3</v>
      </c>
      <c r="AJ89">
        <f t="shared" si="4"/>
        <v>4</v>
      </c>
    </row>
    <row r="90" spans="1:36" ht="12.75">
      <c r="A90" s="4">
        <v>11</v>
      </c>
      <c r="B90" s="9" t="s">
        <v>13</v>
      </c>
      <c r="C90" s="10">
        <v>60</v>
      </c>
      <c r="D90" s="11">
        <v>0</v>
      </c>
      <c r="E90" s="11">
        <v>0</v>
      </c>
      <c r="F90" s="11">
        <v>0</v>
      </c>
      <c r="G90" s="11">
        <v>0</v>
      </c>
      <c r="H90" s="11">
        <v>1</v>
      </c>
      <c r="I90" s="11">
        <v>0</v>
      </c>
      <c r="J90" s="11">
        <v>0</v>
      </c>
      <c r="K90" s="11">
        <v>0</v>
      </c>
      <c r="L90" s="11">
        <v>1</v>
      </c>
      <c r="M90" s="11">
        <v>0</v>
      </c>
      <c r="N90" s="11">
        <v>0</v>
      </c>
      <c r="O90" s="11">
        <v>0</v>
      </c>
      <c r="P90" s="11">
        <v>0</v>
      </c>
      <c r="Q90" s="11">
        <v>1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1</v>
      </c>
      <c r="AD90" s="11">
        <v>0</v>
      </c>
      <c r="AE90" s="11">
        <v>0</v>
      </c>
      <c r="AF90" s="11">
        <v>0</v>
      </c>
      <c r="AG90" s="11">
        <v>0</v>
      </c>
      <c r="AH90">
        <f t="shared" si="3"/>
        <v>0</v>
      </c>
      <c r="AI90">
        <f t="shared" si="2"/>
        <v>5</v>
      </c>
      <c r="AJ90">
        <f t="shared" si="4"/>
        <v>5</v>
      </c>
    </row>
    <row r="91" spans="1:36" ht="12.75">
      <c r="A91" s="4">
        <v>12</v>
      </c>
      <c r="B91" s="9" t="s">
        <v>12</v>
      </c>
      <c r="C91" s="10">
        <v>192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1</v>
      </c>
      <c r="K91" s="11">
        <v>0</v>
      </c>
      <c r="L91" s="11">
        <v>1</v>
      </c>
      <c r="M91" s="11">
        <v>0</v>
      </c>
      <c r="N91" s="11">
        <v>0</v>
      </c>
      <c r="O91" s="11">
        <v>0</v>
      </c>
      <c r="P91" s="11">
        <v>2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1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>
        <f t="shared" si="3"/>
        <v>0</v>
      </c>
      <c r="AI91">
        <f t="shared" si="2"/>
        <v>7</v>
      </c>
      <c r="AJ91">
        <f t="shared" si="4"/>
        <v>7</v>
      </c>
    </row>
    <row r="92" spans="1:36" ht="12.75">
      <c r="A92" s="4">
        <v>13</v>
      </c>
      <c r="B92" s="9" t="s">
        <v>14</v>
      </c>
      <c r="C92" s="10">
        <v>46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</v>
      </c>
      <c r="K92" s="11">
        <v>1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1</v>
      </c>
      <c r="R92" s="11">
        <v>2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1</v>
      </c>
      <c r="AD92" s="11">
        <v>0</v>
      </c>
      <c r="AE92" s="11">
        <v>0</v>
      </c>
      <c r="AF92" s="11">
        <v>0</v>
      </c>
      <c r="AG92" s="11">
        <v>0</v>
      </c>
      <c r="AH92">
        <f t="shared" si="3"/>
        <v>0</v>
      </c>
      <c r="AI92">
        <f t="shared" si="2"/>
        <v>1</v>
      </c>
      <c r="AJ92">
        <f t="shared" si="4"/>
        <v>1</v>
      </c>
    </row>
    <row r="93" spans="1:36" ht="12.75">
      <c r="A93" s="4">
        <v>14</v>
      </c>
      <c r="B93" s="9" t="s">
        <v>14</v>
      </c>
      <c r="C93" s="10">
        <v>50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1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>
        <f t="shared" si="3"/>
        <v>2</v>
      </c>
      <c r="AI93">
        <f t="shared" si="2"/>
        <v>14</v>
      </c>
      <c r="AJ93">
        <f t="shared" si="4"/>
        <v>16</v>
      </c>
    </row>
    <row r="94" spans="1:36" ht="12.75">
      <c r="A94" s="4">
        <v>15</v>
      </c>
      <c r="B94" s="9" t="s">
        <v>15</v>
      </c>
      <c r="C94" s="10">
        <v>60</v>
      </c>
      <c r="D94" s="11">
        <v>0</v>
      </c>
      <c r="E94" s="11">
        <v>0</v>
      </c>
      <c r="F94" s="11">
        <v>0</v>
      </c>
      <c r="G94" s="11">
        <v>0</v>
      </c>
      <c r="H94" s="11">
        <v>2</v>
      </c>
      <c r="I94" s="11">
        <v>0</v>
      </c>
      <c r="J94" s="11">
        <v>1</v>
      </c>
      <c r="K94" s="11">
        <v>2</v>
      </c>
      <c r="L94" s="11">
        <v>1</v>
      </c>
      <c r="M94" s="11">
        <v>0</v>
      </c>
      <c r="N94" s="11">
        <v>0</v>
      </c>
      <c r="O94" s="11">
        <v>7</v>
      </c>
      <c r="P94" s="11">
        <v>0</v>
      </c>
      <c r="Q94" s="11">
        <v>1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1</v>
      </c>
      <c r="AD94" s="11">
        <v>0</v>
      </c>
      <c r="AE94" s="11">
        <v>0</v>
      </c>
      <c r="AF94" s="11">
        <v>0</v>
      </c>
      <c r="AG94" s="11">
        <v>1</v>
      </c>
      <c r="AH94">
        <f t="shared" si="3"/>
        <v>1</v>
      </c>
      <c r="AI94">
        <f t="shared" si="2"/>
        <v>3</v>
      </c>
      <c r="AJ94">
        <f t="shared" si="4"/>
        <v>4</v>
      </c>
    </row>
    <row r="95" spans="1:36" ht="12.75">
      <c r="A95" s="4">
        <v>16</v>
      </c>
      <c r="B95" s="9" t="s">
        <v>14</v>
      </c>
      <c r="C95" s="10">
        <v>192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1</v>
      </c>
      <c r="J95" s="11">
        <v>0</v>
      </c>
      <c r="K95" s="11">
        <v>0</v>
      </c>
      <c r="L95" s="11">
        <v>1</v>
      </c>
      <c r="M95" s="11">
        <v>0</v>
      </c>
      <c r="N95" s="11">
        <v>0</v>
      </c>
      <c r="O95" s="11">
        <v>0</v>
      </c>
      <c r="P95" s="11">
        <v>0</v>
      </c>
      <c r="Q95" s="11">
        <v>1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1</v>
      </c>
      <c r="AG95" s="11">
        <v>0</v>
      </c>
      <c r="AH95">
        <f t="shared" si="3"/>
        <v>0</v>
      </c>
      <c r="AI95">
        <f t="shared" si="2"/>
        <v>1</v>
      </c>
      <c r="AJ95">
        <f t="shared" si="4"/>
        <v>1</v>
      </c>
    </row>
    <row r="96" spans="1:36" ht="12.75">
      <c r="A96" s="4">
        <v>17</v>
      </c>
      <c r="B96" s="9" t="s">
        <v>16</v>
      </c>
      <c r="C96" s="10">
        <v>46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1</v>
      </c>
      <c r="AD96" s="11">
        <v>0</v>
      </c>
      <c r="AE96" s="11">
        <v>0</v>
      </c>
      <c r="AF96" s="11">
        <v>0</v>
      </c>
      <c r="AG96" s="11">
        <v>0</v>
      </c>
      <c r="AH96">
        <f t="shared" si="3"/>
        <v>1</v>
      </c>
      <c r="AI96">
        <f t="shared" si="2"/>
        <v>1</v>
      </c>
      <c r="AJ96">
        <f t="shared" si="4"/>
        <v>2</v>
      </c>
    </row>
    <row r="97" spans="1:36" ht="12.75">
      <c r="A97" s="4">
        <v>18</v>
      </c>
      <c r="B97" s="9" t="s">
        <v>17</v>
      </c>
      <c r="C97" s="10">
        <v>50</v>
      </c>
      <c r="D97" s="11">
        <v>0</v>
      </c>
      <c r="E97" s="11">
        <v>0</v>
      </c>
      <c r="F97" s="11">
        <v>0</v>
      </c>
      <c r="G97" s="11">
        <v>0</v>
      </c>
      <c r="H97" s="11">
        <v>1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1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>
        <f t="shared" si="3"/>
        <v>2</v>
      </c>
      <c r="AI97">
        <f t="shared" si="2"/>
        <v>2</v>
      </c>
      <c r="AJ97">
        <f t="shared" si="4"/>
        <v>4</v>
      </c>
    </row>
    <row r="98" spans="1:36" ht="12.75">
      <c r="A98" s="4">
        <v>19</v>
      </c>
      <c r="B98" s="9" t="s">
        <v>17</v>
      </c>
      <c r="C98" s="10">
        <v>60</v>
      </c>
      <c r="D98" s="11">
        <v>0</v>
      </c>
      <c r="E98" s="11">
        <v>0</v>
      </c>
      <c r="F98" s="11">
        <v>0</v>
      </c>
      <c r="G98" s="11">
        <v>0</v>
      </c>
      <c r="H98" s="11">
        <v>2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1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1</v>
      </c>
      <c r="AD98" s="11">
        <v>0</v>
      </c>
      <c r="AE98" s="11">
        <v>0</v>
      </c>
      <c r="AF98" s="11">
        <v>0</v>
      </c>
      <c r="AG98" s="11">
        <v>0</v>
      </c>
      <c r="AH98">
        <f t="shared" si="3"/>
        <v>0</v>
      </c>
      <c r="AI98">
        <f t="shared" si="2"/>
        <v>1</v>
      </c>
      <c r="AJ98">
        <f t="shared" si="4"/>
        <v>1</v>
      </c>
    </row>
    <row r="99" spans="1:36" ht="12.75">
      <c r="A99" s="4">
        <v>20</v>
      </c>
      <c r="B99" s="9" t="s">
        <v>17</v>
      </c>
      <c r="C99" s="10">
        <v>192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1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>
        <f t="shared" si="3"/>
        <v>0</v>
      </c>
      <c r="AI99">
        <f t="shared" si="2"/>
        <v>0</v>
      </c>
      <c r="AJ99">
        <f t="shared" si="4"/>
        <v>0</v>
      </c>
    </row>
    <row r="100" spans="1:36" ht="12.75">
      <c r="A100" s="4">
        <v>21</v>
      </c>
      <c r="B100" s="9" t="s">
        <v>18</v>
      </c>
      <c r="C100" s="10">
        <v>46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>
        <f t="shared" si="3"/>
        <v>3</v>
      </c>
      <c r="AI100">
        <f t="shared" si="2"/>
        <v>11</v>
      </c>
      <c r="AJ100">
        <f t="shared" si="4"/>
        <v>14</v>
      </c>
    </row>
    <row r="101" spans="1:36" ht="12.75">
      <c r="A101" s="4">
        <v>22</v>
      </c>
      <c r="B101" s="9" t="s">
        <v>19</v>
      </c>
      <c r="C101" s="10">
        <v>50</v>
      </c>
      <c r="D101" s="11">
        <v>0</v>
      </c>
      <c r="E101" s="11">
        <v>0</v>
      </c>
      <c r="F101" s="11">
        <v>0</v>
      </c>
      <c r="G101" s="11">
        <v>0</v>
      </c>
      <c r="H101" s="11">
        <v>3</v>
      </c>
      <c r="I101" s="11">
        <v>0</v>
      </c>
      <c r="J101" s="11">
        <v>2</v>
      </c>
      <c r="K101" s="11">
        <v>2</v>
      </c>
      <c r="L101" s="11">
        <v>0</v>
      </c>
      <c r="M101" s="11">
        <v>0</v>
      </c>
      <c r="N101" s="11">
        <v>0</v>
      </c>
      <c r="O101" s="11">
        <v>2</v>
      </c>
      <c r="P101" s="11">
        <v>0</v>
      </c>
      <c r="Q101" s="11">
        <v>2</v>
      </c>
      <c r="R101" s="11">
        <v>0</v>
      </c>
      <c r="S101" s="11">
        <v>0</v>
      </c>
      <c r="T101" s="11">
        <v>0</v>
      </c>
      <c r="U101" s="11">
        <v>2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1</v>
      </c>
      <c r="AD101" s="11">
        <v>0</v>
      </c>
      <c r="AE101" s="11">
        <v>0</v>
      </c>
      <c r="AF101" s="11">
        <v>0</v>
      </c>
      <c r="AG101" s="11">
        <v>0</v>
      </c>
      <c r="AH101">
        <f t="shared" si="3"/>
        <v>0</v>
      </c>
      <c r="AI101">
        <f t="shared" si="2"/>
        <v>0</v>
      </c>
      <c r="AJ101">
        <f t="shared" si="4"/>
        <v>0</v>
      </c>
    </row>
    <row r="102" spans="1:36" ht="12.75">
      <c r="A102" s="4">
        <v>23</v>
      </c>
      <c r="B102" s="9" t="s">
        <v>19</v>
      </c>
      <c r="C102" s="10">
        <v>60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>
        <f t="shared" si="3"/>
        <v>2</v>
      </c>
      <c r="AI102">
        <f t="shared" si="2"/>
        <v>3</v>
      </c>
      <c r="AJ102">
        <f t="shared" si="4"/>
        <v>5</v>
      </c>
    </row>
    <row r="103" spans="1:33" ht="12.75">
      <c r="A103" s="4">
        <v>24</v>
      </c>
      <c r="B103" s="9" t="s">
        <v>19</v>
      </c>
      <c r="C103" s="10">
        <v>192</v>
      </c>
      <c r="D103" s="11">
        <v>0</v>
      </c>
      <c r="E103" s="11">
        <v>0</v>
      </c>
      <c r="F103" s="11">
        <v>0</v>
      </c>
      <c r="G103" s="11">
        <v>0</v>
      </c>
      <c r="H103" s="11">
        <v>2</v>
      </c>
      <c r="I103" s="11">
        <v>0</v>
      </c>
      <c r="J103" s="11">
        <v>1</v>
      </c>
      <c r="K103" s="11">
        <v>0</v>
      </c>
      <c r="L103" s="11">
        <v>0</v>
      </c>
      <c r="M103" s="11">
        <v>0</v>
      </c>
      <c r="N103" s="11">
        <v>0</v>
      </c>
      <c r="O103" s="11">
        <v>2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</row>
  </sheetData>
  <mergeCells count="28">
    <mergeCell ref="A77:AG77"/>
    <mergeCell ref="A78:A79"/>
    <mergeCell ref="B78:C78"/>
    <mergeCell ref="D78:I78"/>
    <mergeCell ref="J78:AG78"/>
    <mergeCell ref="A45:A46"/>
    <mergeCell ref="D45:I45"/>
    <mergeCell ref="J45:AG45"/>
    <mergeCell ref="A44:AG44"/>
    <mergeCell ref="J10:AG10"/>
    <mergeCell ref="A9:AG9"/>
    <mergeCell ref="A10:A11"/>
    <mergeCell ref="H6:K6"/>
    <mergeCell ref="D6:G6"/>
    <mergeCell ref="D10:I10"/>
    <mergeCell ref="C1:K1"/>
    <mergeCell ref="D3:G3"/>
    <mergeCell ref="D4:G4"/>
    <mergeCell ref="D5:G5"/>
    <mergeCell ref="H3:K3"/>
    <mergeCell ref="D2:G2"/>
    <mergeCell ref="H2:K2"/>
    <mergeCell ref="H4:K4"/>
    <mergeCell ref="H5:K5"/>
    <mergeCell ref="B38:C38"/>
    <mergeCell ref="B74:C74"/>
    <mergeCell ref="B10:C10"/>
    <mergeCell ref="B45:C45"/>
  </mergeCells>
  <printOptions horizontalCentered="1" verticalCentered="1"/>
  <pageMargins left="0.32" right="0.5" top="0.49" bottom="0.4" header="0.45" footer="0.2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0"/>
  <sheetViews>
    <sheetView workbookViewId="0" topLeftCell="A25">
      <selection activeCell="AI56" sqref="AI56:AI59"/>
    </sheetView>
  </sheetViews>
  <sheetFormatPr defaultColWidth="9.140625" defaultRowHeight="12.75"/>
  <cols>
    <col min="1" max="1" width="2.8515625" style="1" customWidth="1"/>
    <col min="2" max="3" width="6.7109375" style="1" customWidth="1"/>
    <col min="4" max="33" width="3.7109375" style="3" customWidth="1"/>
    <col min="34" max="34" width="9.140625" style="3" customWidth="1"/>
    <col min="38" max="38" width="18.00390625" style="0" customWidth="1"/>
  </cols>
  <sheetData>
    <row r="1" spans="3:11" ht="12.75">
      <c r="C1" s="72" t="s">
        <v>23</v>
      </c>
      <c r="D1" s="72"/>
      <c r="E1" s="72"/>
      <c r="F1" s="72"/>
      <c r="G1" s="72"/>
      <c r="H1" s="72"/>
      <c r="I1" s="72"/>
      <c r="J1" s="72"/>
      <c r="K1" s="72"/>
    </row>
    <row r="2" spans="3:11" ht="12.75">
      <c r="C2" s="4"/>
      <c r="D2" s="73">
        <v>39898</v>
      </c>
      <c r="E2" s="73"/>
      <c r="F2" s="73"/>
      <c r="G2" s="73"/>
      <c r="H2" s="73">
        <v>39903</v>
      </c>
      <c r="I2" s="73"/>
      <c r="J2" s="73"/>
      <c r="K2" s="73"/>
    </row>
    <row r="3" spans="3:11" ht="12.75">
      <c r="C3" s="4">
        <v>50</v>
      </c>
      <c r="D3" s="73" t="s">
        <v>0</v>
      </c>
      <c r="E3" s="73"/>
      <c r="F3" s="73"/>
      <c r="G3" s="73"/>
      <c r="H3" s="73" t="s">
        <v>0</v>
      </c>
      <c r="I3" s="73"/>
      <c r="J3" s="73"/>
      <c r="K3" s="73"/>
    </row>
    <row r="4" spans="3:11" ht="12.75">
      <c r="C4" s="4">
        <v>60</v>
      </c>
      <c r="D4" s="73" t="s">
        <v>1</v>
      </c>
      <c r="E4" s="73"/>
      <c r="F4" s="73"/>
      <c r="G4" s="73"/>
      <c r="H4" s="73" t="s">
        <v>1</v>
      </c>
      <c r="I4" s="73"/>
      <c r="J4" s="73"/>
      <c r="K4" s="73"/>
    </row>
    <row r="5" spans="3:11" ht="12.75">
      <c r="C5" s="4">
        <v>192</v>
      </c>
      <c r="D5" s="73" t="s">
        <v>2</v>
      </c>
      <c r="E5" s="73"/>
      <c r="F5" s="73"/>
      <c r="G5" s="73"/>
      <c r="H5" s="73" t="s">
        <v>0</v>
      </c>
      <c r="I5" s="73"/>
      <c r="J5" s="73"/>
      <c r="K5" s="73"/>
    </row>
    <row r="6" spans="3:11" ht="12.75">
      <c r="C6" s="4">
        <v>46</v>
      </c>
      <c r="D6" s="73" t="s">
        <v>0</v>
      </c>
      <c r="E6" s="73"/>
      <c r="F6" s="73"/>
      <c r="G6" s="73"/>
      <c r="H6" s="73" t="s">
        <v>0</v>
      </c>
      <c r="I6" s="73"/>
      <c r="J6" s="73"/>
      <c r="K6" s="73"/>
    </row>
    <row r="9" ht="12.75">
      <c r="AL9" s="13"/>
    </row>
    <row r="10" spans="1:34" s="13" customFormat="1" ht="12.75">
      <c r="A10" s="26"/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13" customFormat="1" ht="12.75">
      <c r="A11" s="26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ht="12.75">
      <c r="AL12" s="13"/>
    </row>
    <row r="13" spans="1:38" ht="18" customHeight="1">
      <c r="A13" s="71" t="s">
        <v>22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43"/>
      <c r="AL13" s="13"/>
    </row>
    <row r="14" spans="1:38" ht="18" customHeight="1">
      <c r="A14" s="75" t="s">
        <v>4</v>
      </c>
      <c r="B14" s="71" t="s">
        <v>5</v>
      </c>
      <c r="C14" s="71"/>
      <c r="D14" s="74">
        <v>39873</v>
      </c>
      <c r="E14" s="74"/>
      <c r="F14" s="74"/>
      <c r="G14" s="74"/>
      <c r="H14" s="74"/>
      <c r="I14" s="74"/>
      <c r="J14" s="74">
        <v>39904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44"/>
      <c r="AL14" s="13"/>
    </row>
    <row r="15" spans="1:38" s="7" customFormat="1" ht="18" customHeight="1">
      <c r="A15" s="75"/>
      <c r="B15" s="5" t="s">
        <v>6</v>
      </c>
      <c r="C15" s="6" t="s">
        <v>7</v>
      </c>
      <c r="D15" s="23">
        <v>26</v>
      </c>
      <c r="E15" s="23">
        <v>27</v>
      </c>
      <c r="F15" s="23">
        <v>28</v>
      </c>
      <c r="G15" s="23">
        <v>29</v>
      </c>
      <c r="H15" s="23">
        <v>30</v>
      </c>
      <c r="I15" s="23">
        <v>31</v>
      </c>
      <c r="J15" s="23">
        <v>1</v>
      </c>
      <c r="K15" s="23">
        <v>2</v>
      </c>
      <c r="L15" s="23">
        <v>3</v>
      </c>
      <c r="M15" s="29">
        <v>4</v>
      </c>
      <c r="N15" s="29">
        <v>5</v>
      </c>
      <c r="O15" s="29">
        <v>6</v>
      </c>
      <c r="P15" s="29">
        <v>7</v>
      </c>
      <c r="Q15" s="29">
        <v>8</v>
      </c>
      <c r="R15" s="29">
        <v>9</v>
      </c>
      <c r="S15" s="29">
        <v>10</v>
      </c>
      <c r="T15" s="29">
        <v>11</v>
      </c>
      <c r="U15" s="29">
        <v>12</v>
      </c>
      <c r="V15" s="29">
        <v>13</v>
      </c>
      <c r="W15" s="29">
        <v>14</v>
      </c>
      <c r="X15" s="29">
        <v>15</v>
      </c>
      <c r="Y15" s="29">
        <v>16</v>
      </c>
      <c r="Z15" s="29">
        <v>17</v>
      </c>
      <c r="AA15" s="29">
        <v>18</v>
      </c>
      <c r="AB15" s="29">
        <v>19</v>
      </c>
      <c r="AC15" s="29">
        <v>20</v>
      </c>
      <c r="AD15" s="23">
        <v>21</v>
      </c>
      <c r="AE15" s="23">
        <v>22</v>
      </c>
      <c r="AF15" s="23">
        <v>23</v>
      </c>
      <c r="AG15" s="23">
        <v>24</v>
      </c>
      <c r="AH15" s="43"/>
      <c r="AJ15" s="7" t="s">
        <v>8</v>
      </c>
      <c r="AK15" s="25" t="s">
        <v>25</v>
      </c>
      <c r="AL15" s="8"/>
    </row>
    <row r="16" spans="1:38" ht="12.75">
      <c r="A16" s="4">
        <v>1</v>
      </c>
      <c r="B16" s="9" t="s">
        <v>9</v>
      </c>
      <c r="C16" s="10">
        <v>46</v>
      </c>
      <c r="D16" s="2">
        <v>0</v>
      </c>
      <c r="E16" s="2">
        <v>0</v>
      </c>
      <c r="F16" s="2">
        <v>28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31"/>
      <c r="AI16">
        <f>SUM(D16:AG16)</f>
        <v>29</v>
      </c>
      <c r="AJ16">
        <f aca="true" t="shared" si="0" ref="AJ16:AJ59">SUM(D16:AG16)</f>
        <v>29</v>
      </c>
      <c r="AK16" s="33">
        <f aca="true" t="shared" si="1" ref="AK16:AK59">AJ16/30</f>
        <v>0.9666666666666667</v>
      </c>
      <c r="AL16" s="13"/>
    </row>
    <row r="17" spans="1:38" ht="12.75">
      <c r="A17" s="4">
        <v>2</v>
      </c>
      <c r="B17" s="9" t="s">
        <v>9</v>
      </c>
      <c r="C17" s="10">
        <v>50</v>
      </c>
      <c r="D17" s="23">
        <v>0</v>
      </c>
      <c r="E17" s="23">
        <v>0</v>
      </c>
      <c r="F17" s="23">
        <v>22</v>
      </c>
      <c r="G17" s="23">
        <v>0</v>
      </c>
      <c r="H17" s="23">
        <v>5</v>
      </c>
      <c r="I17" s="23">
        <v>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43"/>
      <c r="AI17">
        <f>SUM(D17:AG17)</f>
        <v>30</v>
      </c>
      <c r="AJ17">
        <f t="shared" si="0"/>
        <v>30</v>
      </c>
      <c r="AK17" s="33">
        <f t="shared" si="1"/>
        <v>1</v>
      </c>
      <c r="AL17" s="13"/>
    </row>
    <row r="18" spans="1:38" ht="12.75">
      <c r="A18" s="4">
        <v>3</v>
      </c>
      <c r="B18" s="9" t="s">
        <v>9</v>
      </c>
      <c r="C18" s="10">
        <v>60</v>
      </c>
      <c r="D18" s="23">
        <v>0</v>
      </c>
      <c r="E18" s="23">
        <v>0</v>
      </c>
      <c r="F18" s="23">
        <v>19</v>
      </c>
      <c r="G18" s="23">
        <v>0</v>
      </c>
      <c r="H18" s="23">
        <v>0</v>
      </c>
      <c r="I18" s="23">
        <v>2</v>
      </c>
      <c r="J18" s="23">
        <v>1</v>
      </c>
      <c r="K18" s="23">
        <v>0</v>
      </c>
      <c r="L18" s="23">
        <v>1</v>
      </c>
      <c r="M18" s="23">
        <v>0</v>
      </c>
      <c r="N18" s="23">
        <v>0</v>
      </c>
      <c r="O18" s="23">
        <v>1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43"/>
      <c r="AI18">
        <f>SUM(D18:AG18)</f>
        <v>24</v>
      </c>
      <c r="AJ18">
        <f t="shared" si="0"/>
        <v>24</v>
      </c>
      <c r="AK18" s="33">
        <f t="shared" si="1"/>
        <v>0.8</v>
      </c>
      <c r="AL18" s="13"/>
    </row>
    <row r="19" spans="1:38" ht="12.75">
      <c r="A19" s="4">
        <v>4</v>
      </c>
      <c r="B19" s="9" t="s">
        <v>9</v>
      </c>
      <c r="C19" s="10">
        <v>192</v>
      </c>
      <c r="D19" s="23">
        <v>0</v>
      </c>
      <c r="E19" s="23">
        <v>0</v>
      </c>
      <c r="F19" s="23">
        <v>22</v>
      </c>
      <c r="G19" s="23">
        <v>0</v>
      </c>
      <c r="H19" s="23">
        <v>0</v>
      </c>
      <c r="I19" s="23">
        <v>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43"/>
      <c r="AI19">
        <f>SUM(D19:AG19)</f>
        <v>24</v>
      </c>
      <c r="AJ19">
        <f t="shared" si="0"/>
        <v>24</v>
      </c>
      <c r="AK19" s="33">
        <f t="shared" si="1"/>
        <v>0.8</v>
      </c>
      <c r="AL19" s="13"/>
    </row>
    <row r="20" spans="1:37" s="35" customFormat="1" ht="12.75">
      <c r="A20" s="34"/>
      <c r="C20" s="36"/>
      <c r="D20" s="37">
        <f>SUM(D16:D19)</f>
        <v>0</v>
      </c>
      <c r="E20" s="37">
        <f aca="true" t="shared" si="2" ref="E20:AG20">SUM(E16:E19)</f>
        <v>0</v>
      </c>
      <c r="F20" s="37">
        <f t="shared" si="2"/>
        <v>91</v>
      </c>
      <c r="G20" s="37">
        <f t="shared" si="2"/>
        <v>0</v>
      </c>
      <c r="H20" s="37">
        <f t="shared" si="2"/>
        <v>5</v>
      </c>
      <c r="I20" s="37">
        <f t="shared" si="2"/>
        <v>7</v>
      </c>
      <c r="J20" s="37">
        <f t="shared" si="2"/>
        <v>1</v>
      </c>
      <c r="K20" s="37">
        <f t="shared" si="2"/>
        <v>1</v>
      </c>
      <c r="L20" s="37">
        <f t="shared" si="2"/>
        <v>1</v>
      </c>
      <c r="M20" s="37">
        <f t="shared" si="2"/>
        <v>0</v>
      </c>
      <c r="N20" s="37">
        <f t="shared" si="2"/>
        <v>0</v>
      </c>
      <c r="O20" s="37">
        <f t="shared" si="2"/>
        <v>1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si="2"/>
        <v>0</v>
      </c>
      <c r="AA20" s="37">
        <f t="shared" si="2"/>
        <v>0</v>
      </c>
      <c r="AB20" s="37">
        <f t="shared" si="2"/>
        <v>0</v>
      </c>
      <c r="AC20" s="37">
        <f t="shared" si="2"/>
        <v>0</v>
      </c>
      <c r="AD20" s="37">
        <f t="shared" si="2"/>
        <v>0</v>
      </c>
      <c r="AE20" s="37">
        <f t="shared" si="2"/>
        <v>0</v>
      </c>
      <c r="AF20" s="37">
        <f t="shared" si="2"/>
        <v>0</v>
      </c>
      <c r="AG20" s="37">
        <f t="shared" si="2"/>
        <v>0</v>
      </c>
      <c r="AH20" s="37"/>
      <c r="AI20" s="48">
        <f>SUM(AI16:AI19)</f>
        <v>107</v>
      </c>
      <c r="AJ20" s="37">
        <f>SUM(D20:AG20)</f>
        <v>107</v>
      </c>
      <c r="AK20" s="38">
        <f t="shared" si="1"/>
        <v>3.566666666666667</v>
      </c>
    </row>
    <row r="21" spans="1:37" s="35" customFormat="1" ht="12.75">
      <c r="A21" s="34"/>
      <c r="C21" s="36" t="s">
        <v>32</v>
      </c>
      <c r="D21" s="37">
        <v>1</v>
      </c>
      <c r="E21" s="37">
        <v>2</v>
      </c>
      <c r="F21" s="37">
        <v>3</v>
      </c>
      <c r="G21" s="37">
        <v>4</v>
      </c>
      <c r="H21" s="37">
        <v>5</v>
      </c>
      <c r="I21" s="37">
        <v>6</v>
      </c>
      <c r="J21" s="37">
        <v>7</v>
      </c>
      <c r="K21" s="37">
        <v>8</v>
      </c>
      <c r="L21" s="37">
        <v>9</v>
      </c>
      <c r="M21" s="37">
        <v>10</v>
      </c>
      <c r="N21" s="37">
        <v>11</v>
      </c>
      <c r="O21" s="37">
        <v>12</v>
      </c>
      <c r="P21" s="37">
        <v>13</v>
      </c>
      <c r="Q21" s="37">
        <v>14</v>
      </c>
      <c r="R21" s="37">
        <v>15</v>
      </c>
      <c r="S21" s="37">
        <v>16</v>
      </c>
      <c r="T21" s="37">
        <v>17</v>
      </c>
      <c r="U21" s="37">
        <v>18</v>
      </c>
      <c r="V21" s="37">
        <v>19</v>
      </c>
      <c r="W21" s="37">
        <v>20</v>
      </c>
      <c r="X21" s="37">
        <v>21</v>
      </c>
      <c r="Y21" s="37">
        <v>22</v>
      </c>
      <c r="Z21" s="37">
        <v>23</v>
      </c>
      <c r="AA21" s="37">
        <v>24</v>
      </c>
      <c r="AB21" s="37">
        <v>25</v>
      </c>
      <c r="AC21" s="37">
        <v>26</v>
      </c>
      <c r="AD21" s="37">
        <v>27</v>
      </c>
      <c r="AE21" s="37">
        <v>28</v>
      </c>
      <c r="AF21" s="37">
        <v>29</v>
      </c>
      <c r="AG21" s="37">
        <v>30</v>
      </c>
      <c r="AH21" s="37"/>
      <c r="AK21" s="38"/>
    </row>
    <row r="22" spans="1:37" s="35" customFormat="1" ht="12.75">
      <c r="A22" s="34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K22" s="38"/>
    </row>
    <row r="23" spans="1:37" s="35" customFormat="1" ht="12.75">
      <c r="A23" s="34"/>
      <c r="C23" s="36"/>
      <c r="D23" s="37">
        <v>1</v>
      </c>
      <c r="E23" s="37">
        <v>2</v>
      </c>
      <c r="F23" s="37">
        <v>3</v>
      </c>
      <c r="G23" s="37">
        <v>4</v>
      </c>
      <c r="H23" s="37">
        <v>5</v>
      </c>
      <c r="I23" s="37">
        <v>6</v>
      </c>
      <c r="J23" s="37">
        <v>7</v>
      </c>
      <c r="K23" s="37">
        <v>8</v>
      </c>
      <c r="L23" s="37">
        <v>9</v>
      </c>
      <c r="M23" s="37">
        <v>10</v>
      </c>
      <c r="N23" s="37">
        <v>11</v>
      </c>
      <c r="O23" s="37">
        <v>12</v>
      </c>
      <c r="P23" s="37">
        <v>13</v>
      </c>
      <c r="Q23" s="37">
        <v>14</v>
      </c>
      <c r="R23" s="37">
        <v>15</v>
      </c>
      <c r="S23" s="37">
        <v>16</v>
      </c>
      <c r="T23" s="37">
        <v>17</v>
      </c>
      <c r="U23" s="37">
        <v>18</v>
      </c>
      <c r="V23" s="37">
        <v>19</v>
      </c>
      <c r="W23" s="37">
        <v>20</v>
      </c>
      <c r="X23" s="37">
        <v>21</v>
      </c>
      <c r="Y23" s="37">
        <v>22</v>
      </c>
      <c r="Z23" s="37">
        <v>23</v>
      </c>
      <c r="AA23" s="37">
        <v>24</v>
      </c>
      <c r="AB23" s="37">
        <v>25</v>
      </c>
      <c r="AC23" s="37">
        <v>26</v>
      </c>
      <c r="AD23" s="37">
        <v>27</v>
      </c>
      <c r="AE23" s="37">
        <v>28</v>
      </c>
      <c r="AF23" s="37">
        <v>29</v>
      </c>
      <c r="AG23" s="37">
        <v>30</v>
      </c>
      <c r="AH23" s="37"/>
      <c r="AK23" s="38"/>
    </row>
    <row r="24" spans="1:38" ht="12.75">
      <c r="A24" s="4">
        <v>5</v>
      </c>
      <c r="B24" s="9" t="s">
        <v>10</v>
      </c>
      <c r="C24" s="10">
        <v>46</v>
      </c>
      <c r="D24" s="11">
        <v>0</v>
      </c>
      <c r="E24" s="11">
        <v>0</v>
      </c>
      <c r="F24" s="11">
        <v>15</v>
      </c>
      <c r="G24" s="11">
        <v>9</v>
      </c>
      <c r="H24" s="11">
        <v>0</v>
      </c>
      <c r="I24" s="11">
        <v>0</v>
      </c>
      <c r="J24" s="11">
        <v>2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6"/>
      <c r="AI24">
        <f>SUM(D24:AG24)</f>
        <v>27</v>
      </c>
      <c r="AJ24">
        <f t="shared" si="0"/>
        <v>27</v>
      </c>
      <c r="AK24" s="33">
        <f t="shared" si="1"/>
        <v>0.9</v>
      </c>
      <c r="AL24" s="13"/>
    </row>
    <row r="25" spans="1:38" ht="12.75">
      <c r="A25" s="4">
        <v>6</v>
      </c>
      <c r="B25" s="9" t="s">
        <v>11</v>
      </c>
      <c r="C25" s="10">
        <v>50</v>
      </c>
      <c r="D25" s="11">
        <v>0</v>
      </c>
      <c r="E25" s="11">
        <v>0</v>
      </c>
      <c r="F25" s="11">
        <v>22</v>
      </c>
      <c r="G25" s="11">
        <v>2</v>
      </c>
      <c r="H25" s="11">
        <v>0</v>
      </c>
      <c r="I25" s="11">
        <v>5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6"/>
      <c r="AI25">
        <f>SUM(D25:AG25)</f>
        <v>30</v>
      </c>
      <c r="AJ25">
        <f t="shared" si="0"/>
        <v>30</v>
      </c>
      <c r="AK25" s="33">
        <f t="shared" si="1"/>
        <v>1</v>
      </c>
      <c r="AL25" s="13"/>
    </row>
    <row r="26" spans="1:38" ht="12.75">
      <c r="A26" s="4">
        <v>7</v>
      </c>
      <c r="B26" s="9" t="s">
        <v>10</v>
      </c>
      <c r="C26" s="10">
        <v>60</v>
      </c>
      <c r="D26" s="11">
        <v>0</v>
      </c>
      <c r="E26" s="11">
        <v>0</v>
      </c>
      <c r="F26" s="11">
        <v>20</v>
      </c>
      <c r="G26" s="11">
        <v>0</v>
      </c>
      <c r="H26" s="11">
        <v>4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">
        <v>0</v>
      </c>
      <c r="Q26" s="11">
        <v>0</v>
      </c>
      <c r="R26" s="11">
        <v>3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6"/>
      <c r="AI26">
        <f>SUM(D26:AG26)</f>
        <v>28</v>
      </c>
      <c r="AJ26">
        <f t="shared" si="0"/>
        <v>28</v>
      </c>
      <c r="AK26" s="33">
        <f t="shared" si="1"/>
        <v>0.9333333333333333</v>
      </c>
      <c r="AL26" s="13"/>
    </row>
    <row r="27" spans="1:38" ht="12.75">
      <c r="A27" s="4">
        <v>8</v>
      </c>
      <c r="B27" s="54" t="s">
        <v>11</v>
      </c>
      <c r="C27" s="10">
        <v>192</v>
      </c>
      <c r="D27" s="11">
        <v>0</v>
      </c>
      <c r="E27" s="11">
        <v>0</v>
      </c>
      <c r="F27" s="11">
        <v>21</v>
      </c>
      <c r="G27" s="11">
        <v>0</v>
      </c>
      <c r="H27" s="11">
        <v>2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6"/>
      <c r="AI27">
        <f>SUM(D27:AG27)</f>
        <v>25</v>
      </c>
      <c r="AJ27">
        <f t="shared" si="0"/>
        <v>25</v>
      </c>
      <c r="AK27" s="33">
        <f t="shared" si="1"/>
        <v>0.8333333333333334</v>
      </c>
      <c r="AL27" s="13"/>
    </row>
    <row r="28" spans="1:38" s="39" customFormat="1" ht="12.75">
      <c r="A28" s="14"/>
      <c r="B28" s="35"/>
      <c r="C28" s="36"/>
      <c r="D28" s="37">
        <v>1</v>
      </c>
      <c r="E28" s="37">
        <v>2</v>
      </c>
      <c r="F28" s="37">
        <v>3</v>
      </c>
      <c r="G28" s="37">
        <v>4</v>
      </c>
      <c r="H28" s="37">
        <v>5</v>
      </c>
      <c r="I28" s="37">
        <v>6</v>
      </c>
      <c r="J28" s="37">
        <v>7</v>
      </c>
      <c r="K28" s="37">
        <v>8</v>
      </c>
      <c r="L28" s="37">
        <v>9</v>
      </c>
      <c r="M28" s="37">
        <v>10</v>
      </c>
      <c r="N28" s="37">
        <v>11</v>
      </c>
      <c r="O28" s="37">
        <v>12</v>
      </c>
      <c r="P28" s="37">
        <v>13</v>
      </c>
      <c r="Q28" s="37">
        <v>14</v>
      </c>
      <c r="R28" s="37">
        <v>15</v>
      </c>
      <c r="S28" s="37">
        <v>16</v>
      </c>
      <c r="T28" s="37">
        <v>17</v>
      </c>
      <c r="U28" s="37">
        <v>18</v>
      </c>
      <c r="V28" s="37">
        <v>19</v>
      </c>
      <c r="W28" s="37">
        <v>20</v>
      </c>
      <c r="X28" s="37">
        <v>21</v>
      </c>
      <c r="Y28" s="37">
        <v>22</v>
      </c>
      <c r="Z28" s="37">
        <v>23</v>
      </c>
      <c r="AA28" s="37">
        <v>24</v>
      </c>
      <c r="AB28" s="37">
        <v>25</v>
      </c>
      <c r="AC28" s="37">
        <v>26</v>
      </c>
      <c r="AD28" s="37">
        <v>27</v>
      </c>
      <c r="AE28" s="37">
        <v>28</v>
      </c>
      <c r="AF28" s="37">
        <v>29</v>
      </c>
      <c r="AG28" s="37">
        <v>30</v>
      </c>
      <c r="AH28" s="16"/>
      <c r="AI28" s="48">
        <f>SUM(AI24:AI27)</f>
        <v>110</v>
      </c>
      <c r="AK28" s="40"/>
      <c r="AL28" s="35"/>
    </row>
    <row r="29" spans="1:38" s="39" customFormat="1" ht="12.75">
      <c r="A29" s="14"/>
      <c r="B29" s="35"/>
      <c r="C29" s="3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K29" s="40"/>
      <c r="AL29" s="35"/>
    </row>
    <row r="30" spans="1:38" s="39" customFormat="1" ht="12.75">
      <c r="A30" s="14"/>
      <c r="B30" s="35"/>
      <c r="C30" s="3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K30" s="40"/>
      <c r="AL30" s="35"/>
    </row>
    <row r="31" spans="1:38" s="39" customFormat="1" ht="12.75">
      <c r="A31" s="14"/>
      <c r="B31" s="35"/>
      <c r="C31" s="36"/>
      <c r="D31" s="37">
        <v>1</v>
      </c>
      <c r="E31" s="37">
        <v>2</v>
      </c>
      <c r="F31" s="37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37">
        <v>9</v>
      </c>
      <c r="M31" s="37">
        <v>10</v>
      </c>
      <c r="N31" s="37">
        <v>11</v>
      </c>
      <c r="O31" s="37">
        <v>12</v>
      </c>
      <c r="P31" s="37">
        <v>13</v>
      </c>
      <c r="Q31" s="37">
        <v>14</v>
      </c>
      <c r="R31" s="37">
        <v>15</v>
      </c>
      <c r="S31" s="37">
        <v>16</v>
      </c>
      <c r="T31" s="37">
        <v>17</v>
      </c>
      <c r="U31" s="37">
        <v>18</v>
      </c>
      <c r="V31" s="37">
        <v>19</v>
      </c>
      <c r="W31" s="37">
        <v>20</v>
      </c>
      <c r="X31" s="37">
        <v>21</v>
      </c>
      <c r="Y31" s="37">
        <v>22</v>
      </c>
      <c r="Z31" s="37">
        <v>23</v>
      </c>
      <c r="AA31" s="37">
        <v>24</v>
      </c>
      <c r="AB31" s="37">
        <v>25</v>
      </c>
      <c r="AC31" s="37">
        <v>26</v>
      </c>
      <c r="AD31" s="37">
        <v>27</v>
      </c>
      <c r="AE31" s="37">
        <v>28</v>
      </c>
      <c r="AF31" s="37">
        <v>29</v>
      </c>
      <c r="AG31" s="37">
        <v>30</v>
      </c>
      <c r="AH31" s="16"/>
      <c r="AK31" s="40"/>
      <c r="AL31" s="35"/>
    </row>
    <row r="32" spans="1:38" ht="12.75">
      <c r="A32" s="4">
        <v>9</v>
      </c>
      <c r="B32" s="9" t="s">
        <v>12</v>
      </c>
      <c r="C32" s="10">
        <v>46</v>
      </c>
      <c r="D32" s="11">
        <v>0</v>
      </c>
      <c r="E32" s="11">
        <v>0</v>
      </c>
      <c r="F32" s="11">
        <v>29</v>
      </c>
      <c r="G32" s="11">
        <v>0</v>
      </c>
      <c r="H32" s="11">
        <v>0</v>
      </c>
      <c r="I32" s="11">
        <v>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6"/>
      <c r="AI32">
        <f>SUM(D32:AG32)</f>
        <v>30</v>
      </c>
      <c r="AJ32">
        <f t="shared" si="0"/>
        <v>30</v>
      </c>
      <c r="AK32" s="33">
        <f t="shared" si="1"/>
        <v>1</v>
      </c>
      <c r="AL32" s="13"/>
    </row>
    <row r="33" spans="1:38" ht="12.75">
      <c r="A33" s="4">
        <v>10</v>
      </c>
      <c r="B33" s="54" t="s">
        <v>12</v>
      </c>
      <c r="C33" s="10">
        <v>50</v>
      </c>
      <c r="D33" s="11">
        <v>0</v>
      </c>
      <c r="E33" s="11">
        <v>0</v>
      </c>
      <c r="F33" s="11">
        <v>30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6"/>
      <c r="AI33">
        <f>SUM(D33:AG33)</f>
        <v>30</v>
      </c>
      <c r="AJ33">
        <f t="shared" si="0"/>
        <v>30</v>
      </c>
      <c r="AK33" s="33">
        <f t="shared" si="1"/>
        <v>1</v>
      </c>
      <c r="AL33" s="13"/>
    </row>
    <row r="34" spans="1:38" ht="12.75">
      <c r="A34" s="4">
        <v>11</v>
      </c>
      <c r="B34" s="9" t="s">
        <v>13</v>
      </c>
      <c r="C34" s="10">
        <v>60</v>
      </c>
      <c r="D34" s="11">
        <v>0</v>
      </c>
      <c r="E34" s="11">
        <v>0</v>
      </c>
      <c r="F34" s="11">
        <v>22</v>
      </c>
      <c r="G34" s="11">
        <v>0</v>
      </c>
      <c r="H34" s="11">
        <v>0</v>
      </c>
      <c r="I34" s="11">
        <v>3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6"/>
      <c r="AI34">
        <f>SUM(D34:AG34)</f>
        <v>26</v>
      </c>
      <c r="AJ34">
        <f t="shared" si="0"/>
        <v>26</v>
      </c>
      <c r="AK34" s="33">
        <f t="shared" si="1"/>
        <v>0.8666666666666667</v>
      </c>
      <c r="AL34" s="13"/>
    </row>
    <row r="35" spans="1:38" ht="12.75">
      <c r="A35" s="4">
        <v>12</v>
      </c>
      <c r="B35" s="9" t="s">
        <v>12</v>
      </c>
      <c r="C35" s="10">
        <v>192</v>
      </c>
      <c r="D35" s="11">
        <v>0</v>
      </c>
      <c r="E35" s="11">
        <v>0</v>
      </c>
      <c r="F35" s="11">
        <v>18</v>
      </c>
      <c r="G35" s="11">
        <v>1</v>
      </c>
      <c r="H35" s="11">
        <v>0</v>
      </c>
      <c r="I35" s="11">
        <v>2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2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6"/>
      <c r="AI35">
        <f>SUM(D35:AG35)</f>
        <v>24</v>
      </c>
      <c r="AJ35">
        <f t="shared" si="0"/>
        <v>24</v>
      </c>
      <c r="AK35" s="33">
        <f t="shared" si="1"/>
        <v>0.8</v>
      </c>
      <c r="AL35" s="13"/>
    </row>
    <row r="36" spans="1:37" s="35" customFormat="1" ht="12.75">
      <c r="A36" s="34"/>
      <c r="C36" s="36"/>
      <c r="D36" s="37">
        <v>1</v>
      </c>
      <c r="E36" s="37">
        <v>2</v>
      </c>
      <c r="F36" s="37">
        <v>3</v>
      </c>
      <c r="G36" s="37">
        <v>4</v>
      </c>
      <c r="H36" s="37">
        <v>5</v>
      </c>
      <c r="I36" s="37">
        <v>6</v>
      </c>
      <c r="J36" s="37">
        <v>7</v>
      </c>
      <c r="K36" s="37">
        <v>8</v>
      </c>
      <c r="L36" s="37">
        <v>9</v>
      </c>
      <c r="M36" s="37">
        <v>10</v>
      </c>
      <c r="N36" s="37">
        <v>11</v>
      </c>
      <c r="O36" s="37">
        <v>12</v>
      </c>
      <c r="P36" s="37">
        <v>13</v>
      </c>
      <c r="Q36" s="37">
        <v>14</v>
      </c>
      <c r="R36" s="37">
        <v>15</v>
      </c>
      <c r="S36" s="37">
        <v>16</v>
      </c>
      <c r="T36" s="37">
        <v>17</v>
      </c>
      <c r="U36" s="37">
        <v>18</v>
      </c>
      <c r="V36" s="37">
        <v>19</v>
      </c>
      <c r="W36" s="37">
        <v>20</v>
      </c>
      <c r="X36" s="37">
        <v>21</v>
      </c>
      <c r="Y36" s="37">
        <v>22</v>
      </c>
      <c r="Z36" s="37">
        <v>23</v>
      </c>
      <c r="AA36" s="37">
        <v>24</v>
      </c>
      <c r="AB36" s="37">
        <v>25</v>
      </c>
      <c r="AC36" s="37">
        <v>26</v>
      </c>
      <c r="AD36" s="37">
        <v>27</v>
      </c>
      <c r="AE36" s="37">
        <v>28</v>
      </c>
      <c r="AF36" s="37">
        <v>29</v>
      </c>
      <c r="AG36" s="37">
        <v>30</v>
      </c>
      <c r="AH36" s="16"/>
      <c r="AI36" s="48">
        <f>SUM(AI32:AI35)</f>
        <v>110</v>
      </c>
      <c r="AK36" s="38"/>
    </row>
    <row r="37" spans="1:37" s="35" customFormat="1" ht="12.75">
      <c r="A37" s="34"/>
      <c r="C37" s="3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K37" s="38"/>
    </row>
    <row r="38" spans="1:37" s="35" customFormat="1" ht="12.75">
      <c r="A38" s="34"/>
      <c r="C38" s="3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K38" s="38"/>
    </row>
    <row r="39" spans="1:37" s="35" customFormat="1" ht="12.75">
      <c r="A39" s="34"/>
      <c r="C39" s="36"/>
      <c r="D39" s="37">
        <v>1</v>
      </c>
      <c r="E39" s="37">
        <v>2</v>
      </c>
      <c r="F39" s="37">
        <v>3</v>
      </c>
      <c r="G39" s="37">
        <v>4</v>
      </c>
      <c r="H39" s="37">
        <v>5</v>
      </c>
      <c r="I39" s="37">
        <v>6</v>
      </c>
      <c r="J39" s="37">
        <v>7</v>
      </c>
      <c r="K39" s="37">
        <v>8</v>
      </c>
      <c r="L39" s="37">
        <v>9</v>
      </c>
      <c r="M39" s="37">
        <v>10</v>
      </c>
      <c r="N39" s="37">
        <v>11</v>
      </c>
      <c r="O39" s="37">
        <v>12</v>
      </c>
      <c r="P39" s="37">
        <v>13</v>
      </c>
      <c r="Q39" s="37">
        <v>14</v>
      </c>
      <c r="R39" s="37">
        <v>15</v>
      </c>
      <c r="S39" s="37">
        <v>16</v>
      </c>
      <c r="T39" s="37">
        <v>17</v>
      </c>
      <c r="U39" s="37">
        <v>18</v>
      </c>
      <c r="V39" s="37">
        <v>19</v>
      </c>
      <c r="W39" s="37">
        <v>20</v>
      </c>
      <c r="X39" s="37">
        <v>21</v>
      </c>
      <c r="Y39" s="37">
        <v>22</v>
      </c>
      <c r="Z39" s="37">
        <v>23</v>
      </c>
      <c r="AA39" s="37">
        <v>24</v>
      </c>
      <c r="AB39" s="37">
        <v>25</v>
      </c>
      <c r="AC39" s="37">
        <v>26</v>
      </c>
      <c r="AD39" s="37">
        <v>27</v>
      </c>
      <c r="AE39" s="37">
        <v>28</v>
      </c>
      <c r="AF39" s="37">
        <v>29</v>
      </c>
      <c r="AG39" s="37">
        <v>30</v>
      </c>
      <c r="AH39" s="16"/>
      <c r="AK39" s="38"/>
    </row>
    <row r="40" spans="1:38" ht="12.75">
      <c r="A40" s="4">
        <v>13</v>
      </c>
      <c r="B40" s="54" t="s">
        <v>14</v>
      </c>
      <c r="C40" s="10">
        <v>46</v>
      </c>
      <c r="D40" s="11">
        <v>0</v>
      </c>
      <c r="E40" s="11">
        <v>0</v>
      </c>
      <c r="F40" s="11">
        <v>29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6"/>
      <c r="AI40">
        <f>SUM(D40:AG40)</f>
        <v>29</v>
      </c>
      <c r="AJ40">
        <f t="shared" si="0"/>
        <v>29</v>
      </c>
      <c r="AK40" s="33">
        <f t="shared" si="1"/>
        <v>0.9666666666666667</v>
      </c>
      <c r="AL40" s="13"/>
    </row>
    <row r="41" spans="1:38" ht="12.75">
      <c r="A41" s="4">
        <v>14</v>
      </c>
      <c r="B41" s="9" t="s">
        <v>14</v>
      </c>
      <c r="C41" s="10">
        <v>50</v>
      </c>
      <c r="D41" s="11">
        <v>0</v>
      </c>
      <c r="E41" s="11">
        <v>0</v>
      </c>
      <c r="F41" s="11">
        <v>19</v>
      </c>
      <c r="G41" s="11">
        <v>10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6"/>
      <c r="AI41">
        <f>SUM(D41:AG41)</f>
        <v>30</v>
      </c>
      <c r="AJ41">
        <f t="shared" si="0"/>
        <v>30</v>
      </c>
      <c r="AK41" s="33">
        <f t="shared" si="1"/>
        <v>1</v>
      </c>
      <c r="AL41" s="13"/>
    </row>
    <row r="42" spans="1:38" ht="12.75">
      <c r="A42" s="4">
        <v>15</v>
      </c>
      <c r="B42" s="9" t="s">
        <v>15</v>
      </c>
      <c r="C42" s="10">
        <v>60</v>
      </c>
      <c r="D42" s="11">
        <v>0</v>
      </c>
      <c r="E42" s="11">
        <v>0</v>
      </c>
      <c r="F42" s="11">
        <v>21</v>
      </c>
      <c r="G42" s="11">
        <v>4</v>
      </c>
      <c r="H42" s="11">
        <v>0</v>
      </c>
      <c r="I42" s="11">
        <v>2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3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6"/>
      <c r="AI42">
        <f>SUM(D42:AG42)</f>
        <v>30</v>
      </c>
      <c r="AJ42">
        <f t="shared" si="0"/>
        <v>30</v>
      </c>
      <c r="AK42" s="33">
        <f t="shared" si="1"/>
        <v>1</v>
      </c>
      <c r="AL42" s="13"/>
    </row>
    <row r="43" spans="1:38" ht="12.75">
      <c r="A43" s="4">
        <v>16</v>
      </c>
      <c r="B43" s="9" t="s">
        <v>14</v>
      </c>
      <c r="C43" s="10">
        <v>192</v>
      </c>
      <c r="D43" s="11">
        <v>0</v>
      </c>
      <c r="E43" s="11">
        <v>0</v>
      </c>
      <c r="F43" s="11">
        <v>21</v>
      </c>
      <c r="G43" s="11">
        <v>0</v>
      </c>
      <c r="H43" s="11">
        <v>3</v>
      </c>
      <c r="I43" s="11">
        <v>0</v>
      </c>
      <c r="J43" s="11">
        <v>1</v>
      </c>
      <c r="K43" s="11">
        <v>0</v>
      </c>
      <c r="L43" s="11">
        <v>0</v>
      </c>
      <c r="M43" s="11">
        <v>0</v>
      </c>
      <c r="N43" s="11">
        <v>0</v>
      </c>
      <c r="O43" s="11">
        <v>1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6"/>
      <c r="AI43">
        <f>SUM(D43:AG43)</f>
        <v>26</v>
      </c>
      <c r="AJ43">
        <f t="shared" si="0"/>
        <v>26</v>
      </c>
      <c r="AK43" s="33">
        <f t="shared" si="1"/>
        <v>0.8666666666666667</v>
      </c>
      <c r="AL43" s="13"/>
    </row>
    <row r="44" spans="1:38" s="39" customFormat="1" ht="12.75">
      <c r="A44" s="14"/>
      <c r="B44" s="35"/>
      <c r="C44" s="36"/>
      <c r="D44" s="37">
        <v>1</v>
      </c>
      <c r="E44" s="37">
        <v>2</v>
      </c>
      <c r="F44" s="37">
        <v>3</v>
      </c>
      <c r="G44" s="37">
        <v>4</v>
      </c>
      <c r="H44" s="37">
        <v>5</v>
      </c>
      <c r="I44" s="37">
        <v>6</v>
      </c>
      <c r="J44" s="37">
        <v>7</v>
      </c>
      <c r="K44" s="37">
        <v>8</v>
      </c>
      <c r="L44" s="37">
        <v>9</v>
      </c>
      <c r="M44" s="37">
        <v>10</v>
      </c>
      <c r="N44" s="37">
        <v>11</v>
      </c>
      <c r="O44" s="37">
        <v>12</v>
      </c>
      <c r="P44" s="37">
        <v>13</v>
      </c>
      <c r="Q44" s="37">
        <v>14</v>
      </c>
      <c r="R44" s="37">
        <v>15</v>
      </c>
      <c r="S44" s="37">
        <v>16</v>
      </c>
      <c r="T44" s="37">
        <v>17</v>
      </c>
      <c r="U44" s="37">
        <v>18</v>
      </c>
      <c r="V44" s="37">
        <v>19</v>
      </c>
      <c r="W44" s="37">
        <v>20</v>
      </c>
      <c r="X44" s="37">
        <v>21</v>
      </c>
      <c r="Y44" s="37">
        <v>22</v>
      </c>
      <c r="Z44" s="37">
        <v>23</v>
      </c>
      <c r="AA44" s="37">
        <v>24</v>
      </c>
      <c r="AB44" s="37">
        <v>25</v>
      </c>
      <c r="AC44" s="37">
        <v>26</v>
      </c>
      <c r="AD44" s="37">
        <v>27</v>
      </c>
      <c r="AE44" s="37">
        <v>28</v>
      </c>
      <c r="AF44" s="37">
        <v>29</v>
      </c>
      <c r="AG44" s="37">
        <v>30</v>
      </c>
      <c r="AH44" s="16"/>
      <c r="AI44" s="48">
        <f>SUM(AI40:AI43)</f>
        <v>115</v>
      </c>
      <c r="AK44" s="40"/>
      <c r="AL44" s="35"/>
    </row>
    <row r="45" spans="1:38" s="39" customFormat="1" ht="12.75">
      <c r="A45" s="14"/>
      <c r="B45" s="35"/>
      <c r="C45" s="3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K45" s="40"/>
      <c r="AL45" s="35"/>
    </row>
    <row r="46" spans="1:38" s="39" customFormat="1" ht="12.75">
      <c r="A46" s="14"/>
      <c r="B46" s="35"/>
      <c r="C46" s="3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K46" s="40"/>
      <c r="AL46" s="35"/>
    </row>
    <row r="47" spans="1:38" s="39" customFormat="1" ht="12.75">
      <c r="A47" s="14"/>
      <c r="B47" s="35"/>
      <c r="C47" s="36"/>
      <c r="D47" s="37">
        <v>1</v>
      </c>
      <c r="E47" s="37">
        <v>2</v>
      </c>
      <c r="F47" s="37">
        <v>3</v>
      </c>
      <c r="G47" s="37">
        <v>4</v>
      </c>
      <c r="H47" s="37">
        <v>5</v>
      </c>
      <c r="I47" s="37">
        <v>6</v>
      </c>
      <c r="J47" s="37">
        <v>7</v>
      </c>
      <c r="K47" s="37">
        <v>8</v>
      </c>
      <c r="L47" s="37">
        <v>9</v>
      </c>
      <c r="M47" s="37">
        <v>10</v>
      </c>
      <c r="N47" s="37">
        <v>11</v>
      </c>
      <c r="O47" s="37">
        <v>12</v>
      </c>
      <c r="P47" s="37">
        <v>13</v>
      </c>
      <c r="Q47" s="37">
        <v>14</v>
      </c>
      <c r="R47" s="37">
        <v>15</v>
      </c>
      <c r="S47" s="37">
        <v>16</v>
      </c>
      <c r="T47" s="37">
        <v>17</v>
      </c>
      <c r="U47" s="37">
        <v>18</v>
      </c>
      <c r="V47" s="37">
        <v>19</v>
      </c>
      <c r="W47" s="37">
        <v>20</v>
      </c>
      <c r="X47" s="37">
        <v>21</v>
      </c>
      <c r="Y47" s="37">
        <v>22</v>
      </c>
      <c r="Z47" s="37">
        <v>23</v>
      </c>
      <c r="AA47" s="37">
        <v>24</v>
      </c>
      <c r="AB47" s="37">
        <v>25</v>
      </c>
      <c r="AC47" s="37">
        <v>26</v>
      </c>
      <c r="AD47" s="37">
        <v>27</v>
      </c>
      <c r="AE47" s="37">
        <v>28</v>
      </c>
      <c r="AF47" s="37">
        <v>29</v>
      </c>
      <c r="AG47" s="37">
        <v>30</v>
      </c>
      <c r="AH47" s="16"/>
      <c r="AK47" s="40"/>
      <c r="AL47" s="35"/>
    </row>
    <row r="48" spans="1:38" ht="12.75">
      <c r="A48" s="4">
        <v>17</v>
      </c>
      <c r="B48" s="9" t="s">
        <v>16</v>
      </c>
      <c r="C48" s="10">
        <v>46</v>
      </c>
      <c r="D48" s="11">
        <v>0</v>
      </c>
      <c r="E48" s="11">
        <v>0</v>
      </c>
      <c r="F48" s="11">
        <v>17</v>
      </c>
      <c r="G48" s="11">
        <v>11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1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6"/>
      <c r="AI48">
        <f>SUM(D48:AG48)</f>
        <v>29</v>
      </c>
      <c r="AJ48">
        <f t="shared" si="0"/>
        <v>29</v>
      </c>
      <c r="AK48" s="33">
        <f t="shared" si="1"/>
        <v>0.9666666666666667</v>
      </c>
      <c r="AL48" s="13"/>
    </row>
    <row r="49" spans="1:38" ht="12.75">
      <c r="A49" s="4">
        <v>18</v>
      </c>
      <c r="B49" s="9" t="s">
        <v>17</v>
      </c>
      <c r="C49" s="10">
        <v>50</v>
      </c>
      <c r="D49" s="11">
        <v>0</v>
      </c>
      <c r="E49" s="11">
        <v>0</v>
      </c>
      <c r="F49" s="11">
        <v>21</v>
      </c>
      <c r="G49" s="11">
        <v>0</v>
      </c>
      <c r="H49" s="11">
        <v>0</v>
      </c>
      <c r="I49" s="11">
        <v>1</v>
      </c>
      <c r="J49" s="11">
        <v>1</v>
      </c>
      <c r="K49" s="11">
        <v>0</v>
      </c>
      <c r="L49" s="11">
        <v>1</v>
      </c>
      <c r="M49" s="11">
        <v>0</v>
      </c>
      <c r="N49" s="11">
        <v>0</v>
      </c>
      <c r="O49" s="11">
        <v>0</v>
      </c>
      <c r="P49" s="11">
        <v>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6"/>
      <c r="AI49">
        <f>SUM(D49:AG49)</f>
        <v>25</v>
      </c>
      <c r="AJ49">
        <f t="shared" si="0"/>
        <v>25</v>
      </c>
      <c r="AK49" s="33">
        <f t="shared" si="1"/>
        <v>0.8333333333333334</v>
      </c>
      <c r="AL49" s="13"/>
    </row>
    <row r="50" spans="1:38" ht="12.75">
      <c r="A50" s="4">
        <v>19</v>
      </c>
      <c r="B50" s="54" t="s">
        <v>17</v>
      </c>
      <c r="C50" s="10">
        <v>60</v>
      </c>
      <c r="D50" s="11">
        <v>0</v>
      </c>
      <c r="E50" s="11">
        <v>0</v>
      </c>
      <c r="F50" s="11">
        <v>3</v>
      </c>
      <c r="G50" s="11">
        <v>23</v>
      </c>
      <c r="H50" s="11">
        <v>0</v>
      </c>
      <c r="I50" s="11">
        <v>2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6"/>
      <c r="AI50">
        <f>SUM(D50:AG50)</f>
        <v>29</v>
      </c>
      <c r="AJ50">
        <f t="shared" si="0"/>
        <v>29</v>
      </c>
      <c r="AK50" s="33">
        <f t="shared" si="1"/>
        <v>0.9666666666666667</v>
      </c>
      <c r="AL50" s="13"/>
    </row>
    <row r="51" spans="1:38" ht="12.75">
      <c r="A51" s="4">
        <v>20</v>
      </c>
      <c r="B51" s="9" t="s">
        <v>17</v>
      </c>
      <c r="C51" s="10">
        <v>192</v>
      </c>
      <c r="D51" s="11">
        <v>0</v>
      </c>
      <c r="E51" s="11">
        <v>0</v>
      </c>
      <c r="F51" s="11">
        <v>21</v>
      </c>
      <c r="G51" s="11">
        <v>1</v>
      </c>
      <c r="H51" s="11">
        <v>2</v>
      </c>
      <c r="I51" s="11">
        <v>2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6"/>
      <c r="AI51">
        <f>SUM(D51:AG51)</f>
        <v>26</v>
      </c>
      <c r="AJ51">
        <f t="shared" si="0"/>
        <v>26</v>
      </c>
      <c r="AK51" s="33">
        <f t="shared" si="1"/>
        <v>0.8666666666666667</v>
      </c>
      <c r="AL51" s="13"/>
    </row>
    <row r="52" spans="1:38" s="39" customFormat="1" ht="12.75">
      <c r="A52" s="14"/>
      <c r="B52" s="35"/>
      <c r="C52" s="36"/>
      <c r="D52" s="37">
        <v>1</v>
      </c>
      <c r="E52" s="37">
        <v>2</v>
      </c>
      <c r="F52" s="37">
        <v>3</v>
      </c>
      <c r="G52" s="37">
        <v>4</v>
      </c>
      <c r="H52" s="37">
        <v>5</v>
      </c>
      <c r="I52" s="37">
        <v>6</v>
      </c>
      <c r="J52" s="37">
        <v>7</v>
      </c>
      <c r="K52" s="37">
        <v>8</v>
      </c>
      <c r="L52" s="37">
        <v>9</v>
      </c>
      <c r="M52" s="37">
        <v>10</v>
      </c>
      <c r="N52" s="37">
        <v>11</v>
      </c>
      <c r="O52" s="37">
        <v>12</v>
      </c>
      <c r="P52" s="37">
        <v>13</v>
      </c>
      <c r="Q52" s="37">
        <v>14</v>
      </c>
      <c r="R52" s="37">
        <v>15</v>
      </c>
      <c r="S52" s="37">
        <v>16</v>
      </c>
      <c r="T52" s="37">
        <v>17</v>
      </c>
      <c r="U52" s="37">
        <v>18</v>
      </c>
      <c r="V52" s="37">
        <v>19</v>
      </c>
      <c r="W52" s="37">
        <v>20</v>
      </c>
      <c r="X52" s="37">
        <v>21</v>
      </c>
      <c r="Y52" s="37">
        <v>22</v>
      </c>
      <c r="Z52" s="37">
        <v>23</v>
      </c>
      <c r="AA52" s="37">
        <v>24</v>
      </c>
      <c r="AB52" s="37">
        <v>25</v>
      </c>
      <c r="AC52" s="37">
        <v>26</v>
      </c>
      <c r="AD52" s="37">
        <v>27</v>
      </c>
      <c r="AE52" s="37">
        <v>28</v>
      </c>
      <c r="AF52" s="37">
        <v>29</v>
      </c>
      <c r="AG52" s="37">
        <v>30</v>
      </c>
      <c r="AH52" s="16"/>
      <c r="AI52" s="48">
        <f>SUM(AI48:AI51)</f>
        <v>109</v>
      </c>
      <c r="AK52" s="40"/>
      <c r="AL52" s="35"/>
    </row>
    <row r="53" spans="1:38" s="39" customFormat="1" ht="12.75">
      <c r="A53" s="14"/>
      <c r="B53" s="35"/>
      <c r="C53" s="3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K53" s="40"/>
      <c r="AL53" s="35"/>
    </row>
    <row r="54" spans="1:38" s="39" customFormat="1" ht="12.75">
      <c r="A54" s="14"/>
      <c r="B54" s="35"/>
      <c r="C54" s="3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K54" s="40"/>
      <c r="AL54" s="35"/>
    </row>
    <row r="55" spans="1:38" s="39" customFormat="1" ht="12.75">
      <c r="A55" s="14"/>
      <c r="B55" s="35"/>
      <c r="C55" s="36"/>
      <c r="D55" s="37">
        <v>1</v>
      </c>
      <c r="E55" s="37">
        <v>2</v>
      </c>
      <c r="F55" s="37">
        <v>3</v>
      </c>
      <c r="G55" s="37">
        <v>4</v>
      </c>
      <c r="H55" s="37">
        <v>5</v>
      </c>
      <c r="I55" s="37">
        <v>6</v>
      </c>
      <c r="J55" s="37">
        <v>7</v>
      </c>
      <c r="K55" s="37">
        <v>8</v>
      </c>
      <c r="L55" s="37">
        <v>9</v>
      </c>
      <c r="M55" s="37">
        <v>10</v>
      </c>
      <c r="N55" s="37">
        <v>11</v>
      </c>
      <c r="O55" s="37">
        <v>12</v>
      </c>
      <c r="P55" s="37">
        <v>13</v>
      </c>
      <c r="Q55" s="37">
        <v>14</v>
      </c>
      <c r="R55" s="37">
        <v>15</v>
      </c>
      <c r="S55" s="37">
        <v>16</v>
      </c>
      <c r="T55" s="37">
        <v>17</v>
      </c>
      <c r="U55" s="37">
        <v>18</v>
      </c>
      <c r="V55" s="37">
        <v>19</v>
      </c>
      <c r="W55" s="37">
        <v>20</v>
      </c>
      <c r="X55" s="37">
        <v>21</v>
      </c>
      <c r="Y55" s="37">
        <v>22</v>
      </c>
      <c r="Z55" s="37">
        <v>23</v>
      </c>
      <c r="AA55" s="37">
        <v>24</v>
      </c>
      <c r="AB55" s="37">
        <v>25</v>
      </c>
      <c r="AC55" s="37">
        <v>26</v>
      </c>
      <c r="AD55" s="37">
        <v>27</v>
      </c>
      <c r="AE55" s="37">
        <v>28</v>
      </c>
      <c r="AF55" s="37">
        <v>29</v>
      </c>
      <c r="AG55" s="37">
        <v>30</v>
      </c>
      <c r="AH55" s="16"/>
      <c r="AK55" s="40"/>
      <c r="AL55" s="35"/>
    </row>
    <row r="56" spans="1:38" ht="12.75">
      <c r="A56" s="4">
        <v>21</v>
      </c>
      <c r="B56" s="9" t="s">
        <v>18</v>
      </c>
      <c r="C56" s="10">
        <v>46</v>
      </c>
      <c r="D56" s="11">
        <v>0</v>
      </c>
      <c r="E56" s="11">
        <v>0</v>
      </c>
      <c r="F56" s="11">
        <v>25</v>
      </c>
      <c r="G56" s="11">
        <v>1</v>
      </c>
      <c r="H56" s="11">
        <v>0</v>
      </c>
      <c r="I56" s="11">
        <v>3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1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6"/>
      <c r="AI56">
        <f>SUM(D56:AG56)</f>
        <v>30</v>
      </c>
      <c r="AJ56">
        <f t="shared" si="0"/>
        <v>30</v>
      </c>
      <c r="AK56" s="33">
        <f t="shared" si="1"/>
        <v>1</v>
      </c>
      <c r="AL56" s="13"/>
    </row>
    <row r="57" spans="1:38" ht="12.75">
      <c r="A57" s="4">
        <v>22</v>
      </c>
      <c r="B57" s="9" t="s">
        <v>19</v>
      </c>
      <c r="C57" s="10">
        <v>50</v>
      </c>
      <c r="D57" s="11">
        <v>0</v>
      </c>
      <c r="E57" s="11">
        <v>0</v>
      </c>
      <c r="F57" s="11">
        <v>18</v>
      </c>
      <c r="G57" s="11">
        <v>11</v>
      </c>
      <c r="H57" s="11">
        <v>0</v>
      </c>
      <c r="I57" s="11">
        <v>1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6"/>
      <c r="AI57">
        <f>SUM(D57:AG57)</f>
        <v>30</v>
      </c>
      <c r="AJ57">
        <f t="shared" si="0"/>
        <v>30</v>
      </c>
      <c r="AK57" s="33">
        <f t="shared" si="1"/>
        <v>1</v>
      </c>
      <c r="AL57" s="13"/>
    </row>
    <row r="58" spans="1:38" ht="12.75">
      <c r="A58" s="4">
        <v>23</v>
      </c>
      <c r="B58" s="54" t="s">
        <v>19</v>
      </c>
      <c r="C58" s="10">
        <v>60</v>
      </c>
      <c r="D58" s="11">
        <v>0</v>
      </c>
      <c r="E58" s="11">
        <v>0</v>
      </c>
      <c r="F58" s="11">
        <v>8</v>
      </c>
      <c r="G58" s="11">
        <v>1</v>
      </c>
      <c r="H58" s="11">
        <v>2</v>
      </c>
      <c r="I58" s="11">
        <v>1</v>
      </c>
      <c r="J58" s="11">
        <v>1</v>
      </c>
      <c r="K58" s="11">
        <v>2</v>
      </c>
      <c r="L58" s="11">
        <v>0</v>
      </c>
      <c r="M58" s="11">
        <v>0</v>
      </c>
      <c r="N58" s="11">
        <v>0</v>
      </c>
      <c r="O58" s="11">
        <v>1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3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6"/>
      <c r="AI58">
        <f>SUM(D58:AG58)</f>
        <v>20</v>
      </c>
      <c r="AJ58">
        <f t="shared" si="0"/>
        <v>20</v>
      </c>
      <c r="AK58" s="33">
        <f t="shared" si="1"/>
        <v>0.6666666666666666</v>
      </c>
      <c r="AL58" s="13"/>
    </row>
    <row r="59" spans="1:38" ht="12.75">
      <c r="A59" s="4">
        <v>24</v>
      </c>
      <c r="B59" s="9" t="s">
        <v>19</v>
      </c>
      <c r="C59" s="10">
        <v>192</v>
      </c>
      <c r="D59" s="11">
        <v>0</v>
      </c>
      <c r="E59" s="11">
        <v>0</v>
      </c>
      <c r="F59" s="11">
        <v>23</v>
      </c>
      <c r="G59" s="11">
        <v>5</v>
      </c>
      <c r="H59" s="11">
        <v>0</v>
      </c>
      <c r="I59" s="11">
        <v>2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6"/>
      <c r="AI59">
        <f>SUM(D59:AG59)</f>
        <v>30</v>
      </c>
      <c r="AJ59">
        <f t="shared" si="0"/>
        <v>30</v>
      </c>
      <c r="AK59" s="33">
        <f t="shared" si="1"/>
        <v>1</v>
      </c>
      <c r="AL59" s="13"/>
    </row>
    <row r="60" spans="1:38" ht="12.75">
      <c r="A60" s="14"/>
      <c r="B60" s="35"/>
      <c r="C60" s="36"/>
      <c r="D60" s="37">
        <v>1</v>
      </c>
      <c r="E60" s="37">
        <v>2</v>
      </c>
      <c r="F60" s="37">
        <v>3</v>
      </c>
      <c r="G60" s="37">
        <v>4</v>
      </c>
      <c r="H60" s="37">
        <v>5</v>
      </c>
      <c r="I60" s="37">
        <v>6</v>
      </c>
      <c r="J60" s="37">
        <v>7</v>
      </c>
      <c r="K60" s="37">
        <v>8</v>
      </c>
      <c r="L60" s="37">
        <v>9</v>
      </c>
      <c r="M60" s="37">
        <v>10</v>
      </c>
      <c r="N60" s="37">
        <v>11</v>
      </c>
      <c r="O60" s="37">
        <v>12</v>
      </c>
      <c r="P60" s="37">
        <v>13</v>
      </c>
      <c r="Q60" s="37">
        <v>14</v>
      </c>
      <c r="R60" s="37">
        <v>15</v>
      </c>
      <c r="S60" s="37">
        <v>16</v>
      </c>
      <c r="T60" s="37">
        <v>17</v>
      </c>
      <c r="U60" s="37">
        <v>18</v>
      </c>
      <c r="V60" s="37">
        <v>19</v>
      </c>
      <c r="W60" s="37">
        <v>20</v>
      </c>
      <c r="X60" s="37">
        <v>21</v>
      </c>
      <c r="Y60" s="37">
        <v>22</v>
      </c>
      <c r="Z60" s="37">
        <v>23</v>
      </c>
      <c r="AA60" s="37">
        <v>24</v>
      </c>
      <c r="AB60" s="37">
        <v>25</v>
      </c>
      <c r="AC60" s="37">
        <v>26</v>
      </c>
      <c r="AD60" s="37">
        <v>27</v>
      </c>
      <c r="AE60" s="37">
        <v>28</v>
      </c>
      <c r="AF60" s="37">
        <v>29</v>
      </c>
      <c r="AG60" s="37">
        <v>30</v>
      </c>
      <c r="AH60" s="16"/>
      <c r="AI60" s="49">
        <f>SUM(AI56:AI59)</f>
        <v>110</v>
      </c>
      <c r="AK60" s="33"/>
      <c r="AL60" s="13"/>
    </row>
    <row r="61" spans="1:38" ht="12.75">
      <c r="A61" s="14"/>
      <c r="B61" s="35"/>
      <c r="C61" s="3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K61" s="33"/>
      <c r="AL61" s="13"/>
    </row>
    <row r="62" spans="1:38" ht="12.75">
      <c r="A62" s="14"/>
      <c r="B62" s="35"/>
      <c r="C62" s="3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K62" s="33"/>
      <c r="AL62" s="13"/>
    </row>
    <row r="63" spans="1:38" ht="12.75">
      <c r="A63" s="14"/>
      <c r="B63" s="35"/>
      <c r="C63" s="3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K63" s="33"/>
      <c r="AL63" s="13"/>
    </row>
    <row r="64" spans="1:38" ht="12.75">
      <c r="A64" s="14"/>
      <c r="B64" s="35"/>
      <c r="C64" s="3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K64" s="33"/>
      <c r="AL64" s="13"/>
    </row>
    <row r="65" spans="1:38" ht="12.75">
      <c r="A65" s="14"/>
      <c r="B65" s="35"/>
      <c r="C65" s="3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K65" s="33"/>
      <c r="AL65" s="13"/>
    </row>
    <row r="66" spans="1:38" ht="12.75">
      <c r="A66" s="14"/>
      <c r="B66" s="35"/>
      <c r="C66" s="3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K66" s="33"/>
      <c r="AL66" s="13"/>
    </row>
    <row r="67" spans="1:38" ht="12.75">
      <c r="A67" s="14"/>
      <c r="B67" s="35"/>
      <c r="C67" s="3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K67" s="33"/>
      <c r="AL67" s="13"/>
    </row>
    <row r="68" spans="1:38" s="39" customFormat="1" ht="12.75">
      <c r="A68" s="14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L68" s="35"/>
    </row>
    <row r="69" spans="1:38" s="39" customFormat="1" ht="12.75">
      <c r="A69" s="14"/>
      <c r="B69" s="15"/>
      <c r="C69" s="14"/>
      <c r="D69" s="31"/>
      <c r="E69" s="31"/>
      <c r="F69" s="32"/>
      <c r="G69" s="41"/>
      <c r="H69" s="32"/>
      <c r="I69" s="41"/>
      <c r="J69" s="41"/>
      <c r="K69" s="41"/>
      <c r="L69" s="41"/>
      <c r="M69" s="41"/>
      <c r="N69" s="32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32"/>
      <c r="AE69" s="42"/>
      <c r="AF69" s="42"/>
      <c r="AG69" s="42"/>
      <c r="AH69" s="42"/>
      <c r="AL69" s="35"/>
    </row>
    <row r="70" spans="1:38" s="39" customFormat="1" ht="12.75">
      <c r="A70" s="14"/>
      <c r="B70" s="70"/>
      <c r="C70" s="70"/>
      <c r="D70" s="31"/>
      <c r="E70" s="3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L70" s="35"/>
    </row>
    <row r="71" spans="1:38" s="39" customFormat="1" ht="12.75">
      <c r="A71" s="14"/>
      <c r="B71" s="20"/>
      <c r="C71" s="20"/>
      <c r="D71" s="31"/>
      <c r="E71" s="3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L71" s="35"/>
    </row>
    <row r="72" spans="35:38" ht="12.75">
      <c r="AI72" s="3"/>
      <c r="AJ72" s="3"/>
      <c r="AK72" s="3"/>
      <c r="AL72" s="13"/>
    </row>
    <row r="73" spans="1:38" ht="12.75">
      <c r="A73" s="71" t="s">
        <v>26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43"/>
      <c r="AL73" s="13"/>
    </row>
    <row r="74" spans="1:34" ht="12.75">
      <c r="A74" s="75" t="s">
        <v>4</v>
      </c>
      <c r="B74" s="71" t="s">
        <v>5</v>
      </c>
      <c r="C74" s="71"/>
      <c r="D74" s="74">
        <v>39873</v>
      </c>
      <c r="E74" s="74"/>
      <c r="F74" s="74"/>
      <c r="G74" s="74"/>
      <c r="H74" s="74"/>
      <c r="I74" s="74"/>
      <c r="J74" s="74">
        <v>39904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44"/>
    </row>
    <row r="75" spans="1:37" ht="12.75">
      <c r="A75" s="75"/>
      <c r="B75" s="5" t="s">
        <v>6</v>
      </c>
      <c r="C75" s="6" t="s">
        <v>7</v>
      </c>
      <c r="D75" s="23">
        <v>26</v>
      </c>
      <c r="E75" s="23">
        <v>27</v>
      </c>
      <c r="F75" s="23">
        <v>28</v>
      </c>
      <c r="G75" s="23">
        <v>29</v>
      </c>
      <c r="H75" s="23">
        <v>30</v>
      </c>
      <c r="I75" s="23">
        <v>31</v>
      </c>
      <c r="J75" s="23">
        <v>1</v>
      </c>
      <c r="K75" s="23">
        <v>2</v>
      </c>
      <c r="L75" s="23">
        <v>3</v>
      </c>
      <c r="M75" s="29">
        <v>4</v>
      </c>
      <c r="N75" s="29">
        <v>5</v>
      </c>
      <c r="O75" s="29">
        <v>6</v>
      </c>
      <c r="P75" s="29">
        <v>7</v>
      </c>
      <c r="Q75" s="29">
        <v>8</v>
      </c>
      <c r="R75" s="29">
        <v>9</v>
      </c>
      <c r="S75" s="29">
        <v>10</v>
      </c>
      <c r="T75" s="29">
        <v>11</v>
      </c>
      <c r="U75" s="29">
        <v>12</v>
      </c>
      <c r="V75" s="29">
        <v>13</v>
      </c>
      <c r="W75" s="29">
        <v>14</v>
      </c>
      <c r="X75" s="29">
        <v>15</v>
      </c>
      <c r="Y75" s="29">
        <v>16</v>
      </c>
      <c r="Z75" s="29">
        <v>17</v>
      </c>
      <c r="AA75" s="29">
        <v>18</v>
      </c>
      <c r="AB75" s="29">
        <v>19</v>
      </c>
      <c r="AC75" s="29">
        <v>20</v>
      </c>
      <c r="AD75" s="23">
        <v>21</v>
      </c>
      <c r="AE75" s="23">
        <v>22</v>
      </c>
      <c r="AF75" s="23">
        <v>23</v>
      </c>
      <c r="AG75" s="23">
        <v>24</v>
      </c>
      <c r="AH75" s="43"/>
      <c r="AI75" s="7" t="s">
        <v>27</v>
      </c>
      <c r="AJ75" s="7" t="s">
        <v>28</v>
      </c>
      <c r="AK75" s="7" t="s">
        <v>8</v>
      </c>
    </row>
    <row r="76" spans="1:37" ht="12.75">
      <c r="A76" s="4">
        <v>1</v>
      </c>
      <c r="B76" s="9" t="s">
        <v>9</v>
      </c>
      <c r="C76" s="10">
        <v>46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0</v>
      </c>
      <c r="L76" s="2">
        <v>0</v>
      </c>
      <c r="M76" s="2">
        <v>0</v>
      </c>
      <c r="N76" s="2">
        <v>0</v>
      </c>
      <c r="O76" s="2">
        <v>1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31">
        <f>SUM(D76:AG76)</f>
        <v>2</v>
      </c>
      <c r="AI76" s="13">
        <f aca="true" t="shared" si="3" ref="AI76:AI119">SUM(D76:I76)</f>
        <v>0</v>
      </c>
      <c r="AJ76" s="13">
        <f aca="true" t="shared" si="4" ref="AJ76:AJ119">SUM(J76:AG76)</f>
        <v>2</v>
      </c>
      <c r="AK76" s="13">
        <f aca="true" t="shared" si="5" ref="AK76:AK119">SUM(AI76:AJ76)</f>
        <v>2</v>
      </c>
    </row>
    <row r="77" spans="1:37" ht="12.75">
      <c r="A77" s="4">
        <v>2</v>
      </c>
      <c r="B77" s="9" t="s">
        <v>9</v>
      </c>
      <c r="C77" s="10">
        <v>50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1</v>
      </c>
      <c r="W77" s="23">
        <v>0</v>
      </c>
      <c r="X77" s="23">
        <v>1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31">
        <f>SUM(D77:AG77)</f>
        <v>2</v>
      </c>
      <c r="AI77">
        <f t="shared" si="3"/>
        <v>0</v>
      </c>
      <c r="AJ77">
        <f t="shared" si="4"/>
        <v>2</v>
      </c>
      <c r="AK77">
        <f t="shared" si="5"/>
        <v>2</v>
      </c>
    </row>
    <row r="78" spans="1:37" ht="12.75">
      <c r="A78" s="4">
        <v>3</v>
      </c>
      <c r="B78" s="9" t="s">
        <v>9</v>
      </c>
      <c r="C78" s="10">
        <v>60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1</v>
      </c>
      <c r="Q78" s="23">
        <v>1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31">
        <f>SUM(D78:AG78)</f>
        <v>2</v>
      </c>
      <c r="AI78">
        <f t="shared" si="3"/>
        <v>0</v>
      </c>
      <c r="AJ78">
        <f t="shared" si="4"/>
        <v>2</v>
      </c>
      <c r="AK78">
        <f t="shared" si="5"/>
        <v>2</v>
      </c>
    </row>
    <row r="79" spans="1:37" ht="12.75">
      <c r="A79" s="4">
        <v>4</v>
      </c>
      <c r="B79" s="9" t="s">
        <v>9</v>
      </c>
      <c r="C79" s="10">
        <v>192</v>
      </c>
      <c r="D79" s="23">
        <v>0</v>
      </c>
      <c r="E79" s="23">
        <v>0</v>
      </c>
      <c r="F79" s="23">
        <v>0</v>
      </c>
      <c r="G79" s="23">
        <v>1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1</v>
      </c>
      <c r="AG79" s="23">
        <v>0</v>
      </c>
      <c r="AH79" s="31">
        <f>SUM(D79:AG79)</f>
        <v>2</v>
      </c>
      <c r="AI79">
        <f t="shared" si="3"/>
        <v>1</v>
      </c>
      <c r="AJ79">
        <f t="shared" si="4"/>
        <v>1</v>
      </c>
      <c r="AK79">
        <f t="shared" si="5"/>
        <v>2</v>
      </c>
    </row>
    <row r="80" spans="1:34" s="39" customFormat="1" ht="12.75">
      <c r="A80" s="14"/>
      <c r="B80" s="35"/>
      <c r="C80" s="36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51">
        <f>SUM(AH76:AH79)</f>
        <v>8</v>
      </c>
    </row>
    <row r="81" spans="1:34" s="39" customFormat="1" ht="12.75">
      <c r="A81" s="14"/>
      <c r="B81" s="35"/>
      <c r="C81" s="3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</row>
    <row r="82" spans="1:34" s="39" customFormat="1" ht="12.75">
      <c r="A82" s="14"/>
      <c r="B82" s="35"/>
      <c r="C82" s="36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</row>
    <row r="83" spans="1:34" s="39" customFormat="1" ht="12.75">
      <c r="A83" s="14"/>
      <c r="B83" s="35"/>
      <c r="C83" s="36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7" ht="12.75">
      <c r="A84" s="4">
        <v>5</v>
      </c>
      <c r="B84" s="9" t="s">
        <v>10</v>
      </c>
      <c r="C84" s="10">
        <v>46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2</v>
      </c>
      <c r="L84" s="11">
        <v>1</v>
      </c>
      <c r="M84" s="11">
        <v>0</v>
      </c>
      <c r="N84" s="11">
        <v>0</v>
      </c>
      <c r="O84" s="11">
        <v>4</v>
      </c>
      <c r="P84" s="11">
        <v>0</v>
      </c>
      <c r="Q84" s="11">
        <v>2</v>
      </c>
      <c r="R84" s="11">
        <v>0</v>
      </c>
      <c r="S84" s="11">
        <v>4</v>
      </c>
      <c r="T84" s="11">
        <v>0</v>
      </c>
      <c r="U84" s="11">
        <v>1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6">
        <f>SUM(D84:AG84)</f>
        <v>14</v>
      </c>
      <c r="AI84">
        <f t="shared" si="3"/>
        <v>0</v>
      </c>
      <c r="AJ84">
        <f t="shared" si="4"/>
        <v>14</v>
      </c>
      <c r="AK84">
        <f t="shared" si="5"/>
        <v>14</v>
      </c>
    </row>
    <row r="85" spans="1:37" ht="12.75">
      <c r="A85" s="4">
        <v>6</v>
      </c>
      <c r="B85" s="9" t="s">
        <v>11</v>
      </c>
      <c r="C85" s="10">
        <v>50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1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2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6">
        <f>SUM(D85:AG85)</f>
        <v>3</v>
      </c>
      <c r="AI85">
        <f t="shared" si="3"/>
        <v>0</v>
      </c>
      <c r="AJ85">
        <f t="shared" si="4"/>
        <v>3</v>
      </c>
      <c r="AK85">
        <f t="shared" si="5"/>
        <v>3</v>
      </c>
    </row>
    <row r="86" spans="1:37" ht="12.75">
      <c r="A86" s="4">
        <v>7</v>
      </c>
      <c r="B86" s="9" t="s">
        <v>10</v>
      </c>
      <c r="C86" s="10">
        <v>60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  <c r="J86" s="11">
        <v>2</v>
      </c>
      <c r="K86" s="11">
        <v>1</v>
      </c>
      <c r="L86" s="11">
        <v>0</v>
      </c>
      <c r="M86" s="11">
        <v>0</v>
      </c>
      <c r="N86" s="11">
        <v>0</v>
      </c>
      <c r="O86" s="11">
        <v>0</v>
      </c>
      <c r="P86" s="11">
        <v>1</v>
      </c>
      <c r="Q86" s="11">
        <v>1</v>
      </c>
      <c r="R86" s="11">
        <v>0</v>
      </c>
      <c r="S86" s="11">
        <v>3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6">
        <f>SUM(D86:AG86)</f>
        <v>9</v>
      </c>
      <c r="AI86">
        <f t="shared" si="3"/>
        <v>1</v>
      </c>
      <c r="AJ86">
        <f t="shared" si="4"/>
        <v>8</v>
      </c>
      <c r="AK86">
        <f t="shared" si="5"/>
        <v>9</v>
      </c>
    </row>
    <row r="87" spans="1:37" ht="12.75">
      <c r="A87" s="4">
        <v>8</v>
      </c>
      <c r="B87" s="9" t="s">
        <v>11</v>
      </c>
      <c r="C87" s="10">
        <v>192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1</v>
      </c>
      <c r="K87" s="11">
        <v>0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1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1</v>
      </c>
      <c r="AD87" s="11">
        <v>0</v>
      </c>
      <c r="AE87" s="11">
        <v>0</v>
      </c>
      <c r="AF87" s="11">
        <v>0</v>
      </c>
      <c r="AG87" s="11">
        <v>0</v>
      </c>
      <c r="AH87" s="16">
        <f>SUM(D87:AG87)</f>
        <v>4</v>
      </c>
      <c r="AI87">
        <f t="shared" si="3"/>
        <v>0</v>
      </c>
      <c r="AJ87">
        <f t="shared" si="4"/>
        <v>4</v>
      </c>
      <c r="AK87">
        <f t="shared" si="5"/>
        <v>4</v>
      </c>
    </row>
    <row r="88" spans="1:34" s="39" customFormat="1" ht="12.75">
      <c r="A88" s="14"/>
      <c r="B88" s="35"/>
      <c r="C88" s="3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52">
        <f>SUM(AH84:AH87)</f>
        <v>30</v>
      </c>
    </row>
    <row r="89" spans="1:34" s="39" customFormat="1" ht="12.75">
      <c r="A89" s="14"/>
      <c r="B89" s="35"/>
      <c r="C89" s="3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s="39" customFormat="1" ht="12.75">
      <c r="A90" s="14"/>
      <c r="B90" s="35"/>
      <c r="C90" s="3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s="39" customFormat="1" ht="12.75">
      <c r="A91" s="14"/>
      <c r="B91" s="35"/>
      <c r="C91" s="3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7" ht="12.75">
      <c r="A92" s="4">
        <v>9</v>
      </c>
      <c r="B92" s="9" t="s">
        <v>12</v>
      </c>
      <c r="C92" s="10">
        <v>46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2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2</v>
      </c>
      <c r="AG92" s="11">
        <v>0</v>
      </c>
      <c r="AH92" s="16">
        <f>SUM(D92:AG92)</f>
        <v>4</v>
      </c>
      <c r="AI92">
        <f t="shared" si="3"/>
        <v>0</v>
      </c>
      <c r="AJ92">
        <f t="shared" si="4"/>
        <v>4</v>
      </c>
      <c r="AK92">
        <f t="shared" si="5"/>
        <v>4</v>
      </c>
    </row>
    <row r="93" spans="1:37" ht="12.75">
      <c r="A93" s="4">
        <v>10</v>
      </c>
      <c r="B93" s="9" t="s">
        <v>12</v>
      </c>
      <c r="C93" s="10">
        <v>50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2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6">
        <f>SUM(D93:AG93)</f>
        <v>2</v>
      </c>
      <c r="AI93">
        <f t="shared" si="3"/>
        <v>0</v>
      </c>
      <c r="AJ93">
        <f t="shared" si="4"/>
        <v>2</v>
      </c>
      <c r="AK93">
        <f t="shared" si="5"/>
        <v>2</v>
      </c>
    </row>
    <row r="94" spans="1:37" ht="12.75">
      <c r="A94" s="4">
        <v>11</v>
      </c>
      <c r="B94" s="9" t="s">
        <v>13</v>
      </c>
      <c r="C94" s="10">
        <v>60</v>
      </c>
      <c r="D94" s="11">
        <v>0</v>
      </c>
      <c r="E94" s="11">
        <v>0</v>
      </c>
      <c r="F94" s="11">
        <v>0</v>
      </c>
      <c r="G94" s="11">
        <v>0</v>
      </c>
      <c r="H94" s="11">
        <v>1</v>
      </c>
      <c r="I94" s="11">
        <v>0</v>
      </c>
      <c r="J94" s="11">
        <v>0</v>
      </c>
      <c r="K94" s="11">
        <v>0</v>
      </c>
      <c r="L94" s="11">
        <v>1</v>
      </c>
      <c r="M94" s="11">
        <v>0</v>
      </c>
      <c r="N94" s="11">
        <v>0</v>
      </c>
      <c r="O94" s="11">
        <v>0</v>
      </c>
      <c r="P94" s="11">
        <v>0</v>
      </c>
      <c r="Q94" s="11">
        <v>1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1</v>
      </c>
      <c r="AD94" s="11">
        <v>0</v>
      </c>
      <c r="AE94" s="11">
        <v>0</v>
      </c>
      <c r="AF94" s="11">
        <v>0</v>
      </c>
      <c r="AG94" s="11">
        <v>0</v>
      </c>
      <c r="AH94" s="16">
        <f>SUM(D94:AG94)</f>
        <v>4</v>
      </c>
      <c r="AI94">
        <f t="shared" si="3"/>
        <v>1</v>
      </c>
      <c r="AJ94">
        <f t="shared" si="4"/>
        <v>3</v>
      </c>
      <c r="AK94">
        <f t="shared" si="5"/>
        <v>4</v>
      </c>
    </row>
    <row r="95" spans="1:37" ht="12.75">
      <c r="A95" s="4">
        <v>12</v>
      </c>
      <c r="B95" s="9" t="s">
        <v>12</v>
      </c>
      <c r="C95" s="10">
        <v>192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1</v>
      </c>
      <c r="K95" s="11">
        <v>0</v>
      </c>
      <c r="L95" s="11">
        <v>1</v>
      </c>
      <c r="M95" s="11">
        <v>0</v>
      </c>
      <c r="N95" s="11">
        <v>0</v>
      </c>
      <c r="O95" s="11">
        <v>0</v>
      </c>
      <c r="P95" s="11">
        <v>2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1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6">
        <f>SUM(D95:AG95)</f>
        <v>5</v>
      </c>
      <c r="AI95">
        <f t="shared" si="3"/>
        <v>0</v>
      </c>
      <c r="AJ95">
        <f t="shared" si="4"/>
        <v>5</v>
      </c>
      <c r="AK95">
        <f t="shared" si="5"/>
        <v>5</v>
      </c>
    </row>
    <row r="96" spans="1:34" s="39" customFormat="1" ht="12.75">
      <c r="A96" s="14"/>
      <c r="B96" s="35"/>
      <c r="C96" s="3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52">
        <f>SUM(AH92:AH95)</f>
        <v>15</v>
      </c>
    </row>
    <row r="97" spans="1:34" s="39" customFormat="1" ht="12.75">
      <c r="A97" s="14"/>
      <c r="B97" s="35"/>
      <c r="C97" s="3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s="39" customFormat="1" ht="12.75">
      <c r="A98" s="14"/>
      <c r="B98" s="35"/>
      <c r="C98" s="3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s="39" customFormat="1" ht="12.75">
      <c r="A99" s="14"/>
      <c r="B99" s="35"/>
      <c r="C99" s="3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7" ht="12.75">
      <c r="A100" s="4">
        <v>13</v>
      </c>
      <c r="B100" s="9" t="s">
        <v>14</v>
      </c>
      <c r="C100" s="10">
        <v>46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</v>
      </c>
      <c r="K100" s="11">
        <v>1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1</v>
      </c>
      <c r="R100" s="11">
        <v>2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1</v>
      </c>
      <c r="AD100" s="11">
        <v>0</v>
      </c>
      <c r="AE100" s="11">
        <v>0</v>
      </c>
      <c r="AF100" s="11">
        <v>0</v>
      </c>
      <c r="AG100" s="11">
        <v>0</v>
      </c>
      <c r="AH100" s="16">
        <f>SUM(D100:AG100)</f>
        <v>7</v>
      </c>
      <c r="AI100">
        <f t="shared" si="3"/>
        <v>0</v>
      </c>
      <c r="AJ100">
        <f t="shared" si="4"/>
        <v>7</v>
      </c>
      <c r="AK100">
        <f t="shared" si="5"/>
        <v>7</v>
      </c>
    </row>
    <row r="101" spans="1:37" ht="12.75">
      <c r="A101" s="4">
        <v>14</v>
      </c>
      <c r="B101" s="9" t="s">
        <v>14</v>
      </c>
      <c r="C101" s="10">
        <v>50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1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6">
        <f>SUM(D101:AG101)</f>
        <v>1</v>
      </c>
      <c r="AI101">
        <f t="shared" si="3"/>
        <v>0</v>
      </c>
      <c r="AJ101">
        <f t="shared" si="4"/>
        <v>1</v>
      </c>
      <c r="AK101">
        <f t="shared" si="5"/>
        <v>1</v>
      </c>
    </row>
    <row r="102" spans="1:37" ht="12.75">
      <c r="A102" s="4">
        <v>15</v>
      </c>
      <c r="B102" s="9" t="s">
        <v>15</v>
      </c>
      <c r="C102" s="10">
        <v>60</v>
      </c>
      <c r="D102" s="11">
        <v>0</v>
      </c>
      <c r="E102" s="11">
        <v>0</v>
      </c>
      <c r="F102" s="11">
        <v>0</v>
      </c>
      <c r="G102" s="11">
        <v>0</v>
      </c>
      <c r="H102" s="11">
        <v>2</v>
      </c>
      <c r="I102" s="11">
        <v>0</v>
      </c>
      <c r="J102" s="11">
        <v>1</v>
      </c>
      <c r="K102" s="11">
        <v>2</v>
      </c>
      <c r="L102" s="11">
        <v>1</v>
      </c>
      <c r="M102" s="11">
        <v>0</v>
      </c>
      <c r="N102" s="11">
        <v>0</v>
      </c>
      <c r="O102" s="11">
        <v>7</v>
      </c>
      <c r="P102" s="11">
        <v>0</v>
      </c>
      <c r="Q102" s="11">
        <v>1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1</v>
      </c>
      <c r="AD102" s="11">
        <v>0</v>
      </c>
      <c r="AE102" s="11">
        <v>0</v>
      </c>
      <c r="AF102" s="11">
        <v>0</v>
      </c>
      <c r="AG102" s="11">
        <v>1</v>
      </c>
      <c r="AH102" s="16">
        <f>SUM(D102:AG102)</f>
        <v>16</v>
      </c>
      <c r="AI102">
        <f t="shared" si="3"/>
        <v>2</v>
      </c>
      <c r="AJ102">
        <f t="shared" si="4"/>
        <v>14</v>
      </c>
      <c r="AK102">
        <f t="shared" si="5"/>
        <v>16</v>
      </c>
    </row>
    <row r="103" spans="1:37" ht="12.75">
      <c r="A103" s="4">
        <v>16</v>
      </c>
      <c r="B103" s="9" t="s">
        <v>14</v>
      </c>
      <c r="C103" s="10">
        <v>192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1</v>
      </c>
      <c r="J103" s="11">
        <v>0</v>
      </c>
      <c r="K103" s="11">
        <v>0</v>
      </c>
      <c r="L103" s="11">
        <v>1</v>
      </c>
      <c r="M103" s="11">
        <v>0</v>
      </c>
      <c r="N103" s="11">
        <v>0</v>
      </c>
      <c r="O103" s="11">
        <v>0</v>
      </c>
      <c r="P103" s="11">
        <v>0</v>
      </c>
      <c r="Q103" s="11">
        <v>1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1</v>
      </c>
      <c r="AG103" s="11">
        <v>0</v>
      </c>
      <c r="AH103" s="16">
        <f>SUM(D103:AG103)</f>
        <v>4</v>
      </c>
      <c r="AI103">
        <f t="shared" si="3"/>
        <v>1</v>
      </c>
      <c r="AJ103">
        <f t="shared" si="4"/>
        <v>3</v>
      </c>
      <c r="AK103">
        <f t="shared" si="5"/>
        <v>4</v>
      </c>
    </row>
    <row r="104" spans="1:34" s="39" customFormat="1" ht="12.75">
      <c r="A104" s="14"/>
      <c r="B104" s="35"/>
      <c r="C104" s="3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52">
        <f>SUM(AH100:AH103)</f>
        <v>28</v>
      </c>
    </row>
    <row r="105" spans="1:34" s="39" customFormat="1" ht="12.75">
      <c r="A105" s="14"/>
      <c r="B105" s="35"/>
      <c r="C105" s="3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s="39" customFormat="1" ht="12.75">
      <c r="A106" s="14"/>
      <c r="B106" s="35"/>
      <c r="C106" s="3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s="39" customFormat="1" ht="12.75">
      <c r="A107" s="14"/>
      <c r="B107" s="35"/>
      <c r="C107" s="3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7" ht="12.75">
      <c r="A108" s="4">
        <v>17</v>
      </c>
      <c r="B108" s="9" t="s">
        <v>16</v>
      </c>
      <c r="C108" s="10">
        <v>46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1</v>
      </c>
      <c r="AD108" s="11">
        <v>0</v>
      </c>
      <c r="AE108" s="11">
        <v>0</v>
      </c>
      <c r="AF108" s="11">
        <v>0</v>
      </c>
      <c r="AG108" s="11">
        <v>0</v>
      </c>
      <c r="AH108" s="16">
        <f>SUM(D108:AG108)</f>
        <v>1</v>
      </c>
      <c r="AI108">
        <f t="shared" si="3"/>
        <v>0</v>
      </c>
      <c r="AJ108">
        <f t="shared" si="4"/>
        <v>1</v>
      </c>
      <c r="AK108">
        <f t="shared" si="5"/>
        <v>1</v>
      </c>
    </row>
    <row r="109" spans="1:37" ht="12.75">
      <c r="A109" s="4">
        <v>18</v>
      </c>
      <c r="B109" s="9" t="s">
        <v>17</v>
      </c>
      <c r="C109" s="10">
        <v>50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1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6">
        <f>SUM(D109:AG109)</f>
        <v>2</v>
      </c>
      <c r="AI109">
        <f t="shared" si="3"/>
        <v>1</v>
      </c>
      <c r="AJ109">
        <f t="shared" si="4"/>
        <v>1</v>
      </c>
      <c r="AK109">
        <f t="shared" si="5"/>
        <v>2</v>
      </c>
    </row>
    <row r="110" spans="1:37" ht="12.75">
      <c r="A110" s="4">
        <v>19</v>
      </c>
      <c r="B110" s="9" t="s">
        <v>17</v>
      </c>
      <c r="C110" s="10">
        <v>60</v>
      </c>
      <c r="D110" s="11">
        <v>0</v>
      </c>
      <c r="E110" s="11">
        <v>0</v>
      </c>
      <c r="F110" s="11">
        <v>0</v>
      </c>
      <c r="G110" s="11">
        <v>0</v>
      </c>
      <c r="H110" s="11">
        <v>2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1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1</v>
      </c>
      <c r="AD110" s="11">
        <v>0</v>
      </c>
      <c r="AE110" s="11">
        <v>0</v>
      </c>
      <c r="AF110" s="11">
        <v>0</v>
      </c>
      <c r="AG110" s="11">
        <v>0</v>
      </c>
      <c r="AH110" s="16">
        <f>SUM(D110:AG110)</f>
        <v>4</v>
      </c>
      <c r="AI110">
        <f t="shared" si="3"/>
        <v>2</v>
      </c>
      <c r="AJ110">
        <f t="shared" si="4"/>
        <v>2</v>
      </c>
      <c r="AK110">
        <f t="shared" si="5"/>
        <v>4</v>
      </c>
    </row>
    <row r="111" spans="1:37" ht="12.75">
      <c r="A111" s="4">
        <v>20</v>
      </c>
      <c r="B111" s="9" t="s">
        <v>17</v>
      </c>
      <c r="C111" s="10">
        <v>192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1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6">
        <f>SUM(D111:AG111)</f>
        <v>1</v>
      </c>
      <c r="AI111">
        <f t="shared" si="3"/>
        <v>0</v>
      </c>
      <c r="AJ111">
        <f t="shared" si="4"/>
        <v>1</v>
      </c>
      <c r="AK111">
        <f t="shared" si="5"/>
        <v>1</v>
      </c>
    </row>
    <row r="112" spans="1:34" s="39" customFormat="1" ht="12.75">
      <c r="A112" s="14"/>
      <c r="B112" s="35"/>
      <c r="C112" s="3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52">
        <f>SUM(AH108:AH111)</f>
        <v>8</v>
      </c>
    </row>
    <row r="113" spans="1:34" s="39" customFormat="1" ht="12.75">
      <c r="A113" s="14"/>
      <c r="B113" s="35"/>
      <c r="C113" s="3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s="39" customFormat="1" ht="12.75">
      <c r="A114" s="14"/>
      <c r="B114" s="35"/>
      <c r="C114" s="3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s="39" customFormat="1" ht="12.75">
      <c r="A115" s="14"/>
      <c r="B115" s="35"/>
      <c r="C115" s="3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7" ht="12.75">
      <c r="A116" s="4">
        <v>21</v>
      </c>
      <c r="B116" s="9" t="s">
        <v>18</v>
      </c>
      <c r="C116" s="10">
        <v>46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6">
        <f>SUM(D116:AG116)</f>
        <v>0</v>
      </c>
      <c r="AI116">
        <f t="shared" si="3"/>
        <v>0</v>
      </c>
      <c r="AJ116">
        <f t="shared" si="4"/>
        <v>0</v>
      </c>
      <c r="AK116">
        <f t="shared" si="5"/>
        <v>0</v>
      </c>
    </row>
    <row r="117" spans="1:37" ht="12.75">
      <c r="A117" s="4">
        <v>22</v>
      </c>
      <c r="B117" s="9" t="s">
        <v>19</v>
      </c>
      <c r="C117" s="10">
        <v>50</v>
      </c>
      <c r="D117" s="11">
        <v>0</v>
      </c>
      <c r="E117" s="11">
        <v>0</v>
      </c>
      <c r="F117" s="11">
        <v>0</v>
      </c>
      <c r="G117" s="11">
        <v>0</v>
      </c>
      <c r="H117" s="11">
        <v>3</v>
      </c>
      <c r="I117" s="11">
        <v>0</v>
      </c>
      <c r="J117" s="11">
        <v>2</v>
      </c>
      <c r="K117" s="11">
        <v>2</v>
      </c>
      <c r="L117" s="11">
        <v>0</v>
      </c>
      <c r="M117" s="11">
        <v>0</v>
      </c>
      <c r="N117" s="11">
        <v>0</v>
      </c>
      <c r="O117" s="11">
        <v>2</v>
      </c>
      <c r="P117" s="11">
        <v>0</v>
      </c>
      <c r="Q117" s="11">
        <v>2</v>
      </c>
      <c r="R117" s="11">
        <v>0</v>
      </c>
      <c r="S117" s="11">
        <v>0</v>
      </c>
      <c r="T117" s="11">
        <v>0</v>
      </c>
      <c r="U117" s="11">
        <v>2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1</v>
      </c>
      <c r="AD117" s="11">
        <v>0</v>
      </c>
      <c r="AE117" s="11">
        <v>0</v>
      </c>
      <c r="AF117" s="11">
        <v>0</v>
      </c>
      <c r="AG117" s="11">
        <v>0</v>
      </c>
      <c r="AH117" s="16">
        <f>SUM(D117:AG117)</f>
        <v>14</v>
      </c>
      <c r="AI117">
        <f t="shared" si="3"/>
        <v>3</v>
      </c>
      <c r="AJ117">
        <f t="shared" si="4"/>
        <v>11</v>
      </c>
      <c r="AK117">
        <f t="shared" si="5"/>
        <v>14</v>
      </c>
    </row>
    <row r="118" spans="1:37" ht="12.75">
      <c r="A118" s="4">
        <v>23</v>
      </c>
      <c r="B118" s="9" t="s">
        <v>19</v>
      </c>
      <c r="C118" s="10">
        <v>60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6">
        <f>SUM(D118:AG118)</f>
        <v>0</v>
      </c>
      <c r="AI118">
        <f t="shared" si="3"/>
        <v>0</v>
      </c>
      <c r="AJ118">
        <f t="shared" si="4"/>
        <v>0</v>
      </c>
      <c r="AK118">
        <f t="shared" si="5"/>
        <v>0</v>
      </c>
    </row>
    <row r="119" spans="1:37" ht="12.75">
      <c r="A119" s="4">
        <v>24</v>
      </c>
      <c r="B119" s="9" t="s">
        <v>19</v>
      </c>
      <c r="C119" s="10">
        <v>192</v>
      </c>
      <c r="D119" s="11">
        <v>0</v>
      </c>
      <c r="E119" s="11">
        <v>0</v>
      </c>
      <c r="F119" s="11">
        <v>0</v>
      </c>
      <c r="G119" s="11">
        <v>0</v>
      </c>
      <c r="H119" s="11">
        <v>2</v>
      </c>
      <c r="I119" s="11">
        <v>0</v>
      </c>
      <c r="J119" s="11">
        <v>1</v>
      </c>
      <c r="K119" s="11">
        <v>0</v>
      </c>
      <c r="L119" s="11">
        <v>0</v>
      </c>
      <c r="M119" s="11">
        <v>0</v>
      </c>
      <c r="N119" s="11">
        <v>0</v>
      </c>
      <c r="O119" s="11">
        <v>2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6">
        <f>SUM(D119:AG119)</f>
        <v>5</v>
      </c>
      <c r="AI119">
        <f t="shared" si="3"/>
        <v>2</v>
      </c>
      <c r="AJ119">
        <f t="shared" si="4"/>
        <v>3</v>
      </c>
      <c r="AK119">
        <f t="shared" si="5"/>
        <v>5</v>
      </c>
    </row>
    <row r="120" ht="12.75">
      <c r="AH120" s="53">
        <f>SUM(AH116:AH119)</f>
        <v>19</v>
      </c>
    </row>
    <row r="123" spans="2:4" ht="12.75">
      <c r="B123" s="46"/>
      <c r="C123" s="45"/>
      <c r="D123" s="45"/>
    </row>
    <row r="124" spans="2:17" ht="12.75">
      <c r="B124" s="50"/>
      <c r="C124" s="5" t="s">
        <v>6</v>
      </c>
      <c r="D124" s="45"/>
      <c r="E124" s="47" t="s">
        <v>29</v>
      </c>
      <c r="F124" s="47"/>
      <c r="G124" s="2"/>
      <c r="H124" s="2"/>
      <c r="I124" s="72" t="s">
        <v>30</v>
      </c>
      <c r="J124" s="72"/>
      <c r="K124" s="72"/>
      <c r="L124" s="72" t="s">
        <v>31</v>
      </c>
      <c r="M124" s="72"/>
      <c r="N124" s="72"/>
      <c r="O124" s="72"/>
      <c r="P124" s="72"/>
      <c r="Q124" s="72"/>
    </row>
    <row r="125" spans="2:17" ht="12.75">
      <c r="B125" s="4">
        <v>1</v>
      </c>
      <c r="C125" s="9" t="s">
        <v>9</v>
      </c>
      <c r="D125" s="36"/>
      <c r="E125" s="72">
        <v>107</v>
      </c>
      <c r="F125" s="72"/>
      <c r="G125" s="72"/>
      <c r="H125" s="72"/>
      <c r="I125" s="72">
        <v>8</v>
      </c>
      <c r="J125" s="72"/>
      <c r="K125" s="72"/>
      <c r="L125" s="76">
        <f aca="true" t="shared" si="6" ref="L125:L130">I125*100/E125</f>
        <v>7.4766355140186915</v>
      </c>
      <c r="M125" s="76"/>
      <c r="N125" s="76"/>
      <c r="O125" s="76"/>
      <c r="P125" s="76"/>
      <c r="Q125" s="76"/>
    </row>
    <row r="126" spans="2:17" ht="12.75">
      <c r="B126" s="4">
        <v>2</v>
      </c>
      <c r="C126" s="9" t="s">
        <v>10</v>
      </c>
      <c r="D126" s="36"/>
      <c r="E126" s="72">
        <v>110</v>
      </c>
      <c r="F126" s="72"/>
      <c r="G126" s="72"/>
      <c r="H126" s="72"/>
      <c r="I126" s="72">
        <v>30</v>
      </c>
      <c r="J126" s="72"/>
      <c r="K126" s="72"/>
      <c r="L126" s="76">
        <f t="shared" si="6"/>
        <v>27.272727272727273</v>
      </c>
      <c r="M126" s="76"/>
      <c r="N126" s="76"/>
      <c r="O126" s="76"/>
      <c r="P126" s="76"/>
      <c r="Q126" s="76"/>
    </row>
    <row r="127" spans="2:17" ht="12.75">
      <c r="B127" s="4">
        <v>3</v>
      </c>
      <c r="C127" s="9" t="s">
        <v>12</v>
      </c>
      <c r="D127" s="36"/>
      <c r="E127" s="72">
        <v>110</v>
      </c>
      <c r="F127" s="72"/>
      <c r="G127" s="72"/>
      <c r="H127" s="72"/>
      <c r="I127" s="72">
        <v>15</v>
      </c>
      <c r="J127" s="72"/>
      <c r="K127" s="72"/>
      <c r="L127" s="76">
        <f t="shared" si="6"/>
        <v>13.636363636363637</v>
      </c>
      <c r="M127" s="76"/>
      <c r="N127" s="76"/>
      <c r="O127" s="76"/>
      <c r="P127" s="76"/>
      <c r="Q127" s="76"/>
    </row>
    <row r="128" spans="2:17" ht="12.75">
      <c r="B128" s="4">
        <v>4</v>
      </c>
      <c r="C128" s="9" t="s">
        <v>14</v>
      </c>
      <c r="D128" s="36"/>
      <c r="E128" s="72">
        <v>115</v>
      </c>
      <c r="F128" s="72"/>
      <c r="G128" s="72"/>
      <c r="H128" s="72"/>
      <c r="I128" s="72">
        <v>28</v>
      </c>
      <c r="J128" s="72"/>
      <c r="K128" s="72"/>
      <c r="L128" s="76">
        <f t="shared" si="6"/>
        <v>24.347826086956523</v>
      </c>
      <c r="M128" s="76"/>
      <c r="N128" s="76"/>
      <c r="O128" s="76"/>
      <c r="P128" s="76"/>
      <c r="Q128" s="76"/>
    </row>
    <row r="129" spans="2:17" ht="12.75">
      <c r="B129" s="4">
        <v>5</v>
      </c>
      <c r="C129" s="9" t="s">
        <v>16</v>
      </c>
      <c r="D129" s="31"/>
      <c r="E129" s="72">
        <v>109</v>
      </c>
      <c r="F129" s="72"/>
      <c r="G129" s="72"/>
      <c r="H129" s="72"/>
      <c r="I129" s="72">
        <v>8</v>
      </c>
      <c r="J129" s="72"/>
      <c r="K129" s="72"/>
      <c r="L129" s="76">
        <f t="shared" si="6"/>
        <v>7.339449541284404</v>
      </c>
      <c r="M129" s="76"/>
      <c r="N129" s="76"/>
      <c r="O129" s="76"/>
      <c r="P129" s="76"/>
      <c r="Q129" s="76"/>
    </row>
    <row r="130" spans="2:17" ht="12.75">
      <c r="B130" s="4">
        <v>6</v>
      </c>
      <c r="C130" s="9" t="s">
        <v>19</v>
      </c>
      <c r="D130" s="31"/>
      <c r="E130" s="72">
        <v>110</v>
      </c>
      <c r="F130" s="72"/>
      <c r="G130" s="72"/>
      <c r="H130" s="72"/>
      <c r="I130" s="72">
        <v>19</v>
      </c>
      <c r="J130" s="72"/>
      <c r="K130" s="72"/>
      <c r="L130" s="76">
        <f t="shared" si="6"/>
        <v>17.272727272727273</v>
      </c>
      <c r="M130" s="76"/>
      <c r="N130" s="76"/>
      <c r="O130" s="76"/>
      <c r="P130" s="76"/>
      <c r="Q130" s="76"/>
    </row>
  </sheetData>
  <mergeCells count="42">
    <mergeCell ref="E130:H130"/>
    <mergeCell ref="I130:K130"/>
    <mergeCell ref="L130:Q130"/>
    <mergeCell ref="E128:H128"/>
    <mergeCell ref="I128:K128"/>
    <mergeCell ref="L128:Q128"/>
    <mergeCell ref="E129:H129"/>
    <mergeCell ref="I129:K129"/>
    <mergeCell ref="L129:Q129"/>
    <mergeCell ref="E126:H126"/>
    <mergeCell ref="I126:K126"/>
    <mergeCell ref="L126:Q126"/>
    <mergeCell ref="E127:H127"/>
    <mergeCell ref="I127:K127"/>
    <mergeCell ref="L127:Q127"/>
    <mergeCell ref="L124:Q124"/>
    <mergeCell ref="E125:H125"/>
    <mergeCell ref="I125:K125"/>
    <mergeCell ref="L125:Q125"/>
    <mergeCell ref="C1:K1"/>
    <mergeCell ref="D3:G3"/>
    <mergeCell ref="D4:G4"/>
    <mergeCell ref="D5:G5"/>
    <mergeCell ref="H3:K3"/>
    <mergeCell ref="D2:G2"/>
    <mergeCell ref="H2:K2"/>
    <mergeCell ref="H4:K4"/>
    <mergeCell ref="H5:K5"/>
    <mergeCell ref="H6:K6"/>
    <mergeCell ref="D6:G6"/>
    <mergeCell ref="I124:K124"/>
    <mergeCell ref="A73:AG73"/>
    <mergeCell ref="A74:A75"/>
    <mergeCell ref="B74:C74"/>
    <mergeCell ref="D74:I74"/>
    <mergeCell ref="J74:AG74"/>
    <mergeCell ref="B70:C70"/>
    <mergeCell ref="A14:A15"/>
    <mergeCell ref="D14:I14"/>
    <mergeCell ref="J14:AG14"/>
    <mergeCell ref="A13:AG13"/>
    <mergeCell ref="B14:C14"/>
  </mergeCells>
  <printOptions horizontalCentered="1" verticalCentered="1"/>
  <pageMargins left="0.32" right="0.5" top="0.49" bottom="0.4" header="0.45" footer="0.2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120" zoomScaleNormal="120" workbookViewId="0" topLeftCell="D1">
      <selection activeCell="M5" sqref="M5"/>
    </sheetView>
  </sheetViews>
  <sheetFormatPr defaultColWidth="9.140625" defaultRowHeight="12.75"/>
  <cols>
    <col min="1" max="1" width="14.28125" style="1" customWidth="1"/>
    <col min="2" max="3" width="6.7109375" style="1" customWidth="1"/>
    <col min="4" max="5" width="3.7109375" style="3" customWidth="1"/>
    <col min="6" max="7" width="14.57421875" style="3" customWidth="1"/>
    <col min="8" max="8" width="1.57421875" style="3" customWidth="1"/>
    <col min="9" max="9" width="7.57421875" style="3" customWidth="1"/>
    <col min="10" max="10" width="1.8515625" style="3" customWidth="1"/>
    <col min="11" max="11" width="8.7109375" style="3" customWidth="1"/>
    <col min="12" max="12" width="1.8515625" style="3" customWidth="1"/>
    <col min="13" max="13" width="11.421875" style="3" customWidth="1"/>
    <col min="14" max="14" width="3.7109375" style="3" customWidth="1"/>
    <col min="15" max="15" width="12.140625" style="3" customWidth="1"/>
    <col min="16" max="20" width="11.140625" style="3" customWidth="1"/>
    <col min="21" max="22" width="7.421875" style="3" customWidth="1"/>
    <col min="23" max="35" width="3.7109375" style="3" customWidth="1"/>
    <col min="36" max="36" width="9.140625" style="3" customWidth="1"/>
    <col min="40" max="40" width="18.00390625" style="0" customWidth="1"/>
  </cols>
  <sheetData>
    <row r="1" spans="1:7" ht="12.75">
      <c r="A1" s="1" t="s">
        <v>43</v>
      </c>
      <c r="F1" s="3" t="s">
        <v>33</v>
      </c>
      <c r="G1" s="3" t="s">
        <v>34</v>
      </c>
    </row>
    <row r="2" spans="1:20" ht="12.75">
      <c r="A2" s="1">
        <v>1</v>
      </c>
      <c r="B2" s="9" t="s">
        <v>9</v>
      </c>
      <c r="C2" s="10">
        <v>46</v>
      </c>
      <c r="F2" s="3">
        <v>29</v>
      </c>
      <c r="G2" s="3">
        <v>2</v>
      </c>
      <c r="I2" s="56">
        <f>G2/F2</f>
        <v>0.06896551724137931</v>
      </c>
      <c r="K2" s="57">
        <f>AVERAGE(I2:I5)</f>
        <v>0.07557471264367815</v>
      </c>
      <c r="M2" s="57">
        <f>STDEV(I2:I5)</f>
        <v>0.009007906471654274</v>
      </c>
      <c r="O2" s="9" t="s">
        <v>44</v>
      </c>
      <c r="P2" s="3">
        <v>0.07557471264367815</v>
      </c>
      <c r="Q2" s="3">
        <v>0.07557471264367815</v>
      </c>
      <c r="R2" s="3">
        <f aca="true" t="shared" si="0" ref="R2:R7">+Q2+T2</f>
        <v>0.08458261911533244</v>
      </c>
      <c r="S2" s="3">
        <f aca="true" t="shared" si="1" ref="S2:S7">+Q2-T2</f>
        <v>0.06656680617202387</v>
      </c>
      <c r="T2" s="3">
        <v>0.009007906471654274</v>
      </c>
    </row>
    <row r="3" spans="2:20" ht="12.75">
      <c r="B3" s="9" t="s">
        <v>9</v>
      </c>
      <c r="C3" s="10">
        <v>50</v>
      </c>
      <c r="F3" s="3">
        <v>30</v>
      </c>
      <c r="G3" s="3">
        <v>2</v>
      </c>
      <c r="I3" s="56">
        <f aca="true" t="shared" si="2" ref="I3:I35">G3/F3</f>
        <v>0.06666666666666667</v>
      </c>
      <c r="O3" s="9" t="s">
        <v>45</v>
      </c>
      <c r="P3" s="3">
        <v>0.27498677248677245</v>
      </c>
      <c r="Q3" s="3">
        <v>0.27498677248677245</v>
      </c>
      <c r="R3" s="3">
        <f t="shared" si="0"/>
        <v>0.46234283315422964</v>
      </c>
      <c r="S3" s="3">
        <f t="shared" si="1"/>
        <v>0.08763071181931528</v>
      </c>
      <c r="T3" s="3">
        <v>0.18735606066745716</v>
      </c>
    </row>
    <row r="4" spans="2:20" ht="12.75">
      <c r="B4" s="9" t="s">
        <v>9</v>
      </c>
      <c r="C4" s="10">
        <v>60</v>
      </c>
      <c r="F4" s="3">
        <v>24</v>
      </c>
      <c r="G4" s="3">
        <v>2</v>
      </c>
      <c r="I4" s="56">
        <f t="shared" si="2"/>
        <v>0.08333333333333333</v>
      </c>
      <c r="O4" s="9" t="s">
        <v>49</v>
      </c>
      <c r="P4" s="3">
        <v>0.1405448717948718</v>
      </c>
      <c r="Q4" s="3">
        <v>0.1405448717948718</v>
      </c>
      <c r="R4" s="3">
        <f t="shared" si="0"/>
        <v>0.1990888583972737</v>
      </c>
      <c r="S4" s="3">
        <f t="shared" si="1"/>
        <v>0.08200088519246988</v>
      </c>
      <c r="T4" s="3">
        <v>0.05854398660240191</v>
      </c>
    </row>
    <row r="5" spans="2:20" ht="12.75">
      <c r="B5" s="9" t="s">
        <v>9</v>
      </c>
      <c r="C5" s="10">
        <v>192</v>
      </c>
      <c r="F5" s="3">
        <v>24</v>
      </c>
      <c r="G5" s="3">
        <v>2</v>
      </c>
      <c r="I5" s="56">
        <f t="shared" si="2"/>
        <v>0.08333333333333333</v>
      </c>
      <c r="O5" s="9" t="s">
        <v>46</v>
      </c>
      <c r="P5" s="3">
        <v>0.24047303271441203</v>
      </c>
      <c r="Q5" s="3">
        <v>0.24047303271441203</v>
      </c>
      <c r="R5" s="3">
        <f t="shared" si="0"/>
        <v>0.4535294010146719</v>
      </c>
      <c r="S5" s="3">
        <f t="shared" si="1"/>
        <v>0.027416664414152192</v>
      </c>
      <c r="T5" s="3">
        <v>0.21305636830025984</v>
      </c>
    </row>
    <row r="6" spans="9:20" ht="12.75">
      <c r="I6" s="56"/>
      <c r="O6" s="9" t="s">
        <v>47</v>
      </c>
      <c r="P6" s="3">
        <v>0.07271883289124667</v>
      </c>
      <c r="Q6" s="3">
        <v>0.07271883289124667</v>
      </c>
      <c r="R6" s="3">
        <f t="shared" si="0"/>
        <v>0.12082013650540688</v>
      </c>
      <c r="S6" s="3">
        <f t="shared" si="1"/>
        <v>0.02461752927708647</v>
      </c>
      <c r="T6" s="3">
        <v>0.0481013036141602</v>
      </c>
    </row>
    <row r="7" spans="9:20" ht="12.75">
      <c r="I7" s="56"/>
      <c r="O7" s="9" t="s">
        <v>48</v>
      </c>
      <c r="P7" s="3">
        <v>0.15833333333333333</v>
      </c>
      <c r="Q7" s="3">
        <v>0.15833333333333333</v>
      </c>
      <c r="R7" s="3">
        <f t="shared" si="0"/>
        <v>0.3783922480037596</v>
      </c>
      <c r="S7" s="3">
        <f t="shared" si="1"/>
        <v>-0.06172558133709291</v>
      </c>
      <c r="T7" s="3">
        <v>0.22005891467042624</v>
      </c>
    </row>
    <row r="8" spans="1:13" ht="12.75">
      <c r="A8" s="1">
        <v>2</v>
      </c>
      <c r="B8" s="9" t="s">
        <v>10</v>
      </c>
      <c r="C8" s="10">
        <v>46</v>
      </c>
      <c r="F8" s="3">
        <v>27</v>
      </c>
      <c r="G8" s="3">
        <v>14</v>
      </c>
      <c r="I8" s="56">
        <f t="shared" si="2"/>
        <v>0.5185185185185185</v>
      </c>
      <c r="K8" s="57">
        <f>AVERAGE(I8:I11)</f>
        <v>0.27498677248677245</v>
      </c>
      <c r="M8" s="57">
        <f>STDEV(I8:I11)</f>
        <v>0.18735606066745716</v>
      </c>
    </row>
    <row r="9" spans="2:13" ht="12.75">
      <c r="B9" s="9" t="s">
        <v>11</v>
      </c>
      <c r="C9" s="10">
        <v>50</v>
      </c>
      <c r="F9" s="3">
        <v>30</v>
      </c>
      <c r="G9" s="3">
        <v>3</v>
      </c>
      <c r="I9" s="56">
        <f t="shared" si="2"/>
        <v>0.1</v>
      </c>
      <c r="M9" s="55"/>
    </row>
    <row r="10" spans="2:13" ht="12.75">
      <c r="B10" s="9" t="s">
        <v>10</v>
      </c>
      <c r="C10" s="10">
        <v>60</v>
      </c>
      <c r="F10" s="3">
        <v>28</v>
      </c>
      <c r="G10" s="3">
        <v>9</v>
      </c>
      <c r="I10" s="56">
        <f t="shared" si="2"/>
        <v>0.32142857142857145</v>
      </c>
      <c r="M10" s="55"/>
    </row>
    <row r="11" spans="2:16" ht="12.75">
      <c r="B11" s="9" t="s">
        <v>11</v>
      </c>
      <c r="C11" s="10">
        <v>192</v>
      </c>
      <c r="F11" s="3">
        <v>25</v>
      </c>
      <c r="G11" s="3">
        <v>4</v>
      </c>
      <c r="I11" s="56">
        <f t="shared" si="2"/>
        <v>0.16</v>
      </c>
      <c r="M11" s="55"/>
      <c r="P11" s="3" t="s">
        <v>35</v>
      </c>
    </row>
    <row r="12" spans="2:13" ht="12.75">
      <c r="B12" s="35"/>
      <c r="C12" s="36"/>
      <c r="I12" s="56"/>
      <c r="M12" s="55"/>
    </row>
    <row r="13" spans="9:17" ht="12.75">
      <c r="I13" s="56"/>
      <c r="M13" s="55"/>
      <c r="O13" s="3">
        <v>0.7</v>
      </c>
      <c r="P13" s="3" t="s">
        <v>39</v>
      </c>
      <c r="Q13" s="66" t="s">
        <v>36</v>
      </c>
    </row>
    <row r="14" spans="1:16" ht="12.75">
      <c r="A14" s="1">
        <v>3</v>
      </c>
      <c r="B14" s="9" t="s">
        <v>12</v>
      </c>
      <c r="C14" s="10">
        <v>46</v>
      </c>
      <c r="F14" s="3">
        <v>30</v>
      </c>
      <c r="G14" s="3">
        <v>4</v>
      </c>
      <c r="I14" s="56">
        <f t="shared" si="2"/>
        <v>0.13333333333333333</v>
      </c>
      <c r="K14" s="57">
        <f>AVERAGE(I14:I17)</f>
        <v>0.1405448717948718</v>
      </c>
      <c r="M14" s="57">
        <f>STDEV(I14:I17)</f>
        <v>0.05854398660240191</v>
      </c>
      <c r="O14" s="3">
        <f>ASIN(SQRT(O13))</f>
        <v>0.9911565864311923</v>
      </c>
      <c r="P14" s="3" t="s">
        <v>40</v>
      </c>
    </row>
    <row r="15" spans="2:16" ht="12.75">
      <c r="B15" s="9" t="s">
        <v>12</v>
      </c>
      <c r="C15" s="10">
        <v>50</v>
      </c>
      <c r="F15" s="3">
        <v>30</v>
      </c>
      <c r="G15" s="3">
        <v>2</v>
      </c>
      <c r="I15" s="56">
        <f t="shared" si="2"/>
        <v>0.06666666666666667</v>
      </c>
      <c r="M15" s="55"/>
      <c r="O15" s="67" t="s">
        <v>38</v>
      </c>
      <c r="P15" s="3" t="s">
        <v>37</v>
      </c>
    </row>
    <row r="16" spans="2:17" ht="12.75">
      <c r="B16" s="9" t="s">
        <v>13</v>
      </c>
      <c r="C16" s="10">
        <v>60</v>
      </c>
      <c r="F16" s="3">
        <v>26</v>
      </c>
      <c r="G16" s="3">
        <v>4</v>
      </c>
      <c r="I16" s="56">
        <f t="shared" si="2"/>
        <v>0.15384615384615385</v>
      </c>
      <c r="M16" s="55"/>
      <c r="O16" s="3" t="s">
        <v>39</v>
      </c>
      <c r="P16" s="3" t="s">
        <v>41</v>
      </c>
      <c r="Q16" s="66" t="s">
        <v>42</v>
      </c>
    </row>
    <row r="17" spans="2:16" ht="12.75">
      <c r="B17" s="9" t="s">
        <v>12</v>
      </c>
      <c r="C17" s="10">
        <v>192</v>
      </c>
      <c r="F17" s="3">
        <v>24</v>
      </c>
      <c r="G17" s="3">
        <v>5</v>
      </c>
      <c r="I17" s="56">
        <f t="shared" si="2"/>
        <v>0.20833333333333334</v>
      </c>
      <c r="M17" s="55"/>
      <c r="O17" s="56">
        <v>0.5</v>
      </c>
      <c r="P17" s="3">
        <f>ASIN(SQRT(O17))</f>
        <v>0.7853981633974484</v>
      </c>
    </row>
    <row r="18" spans="2:16" ht="12.75">
      <c r="B18" s="35"/>
      <c r="C18" s="36"/>
      <c r="I18" s="56"/>
      <c r="M18" s="55"/>
      <c r="O18" s="56">
        <v>0.15</v>
      </c>
      <c r="P18" s="3">
        <f>ASIN(SQRT(O18))</f>
        <v>0.3976994150920718</v>
      </c>
    </row>
    <row r="19" spans="9:15" ht="12.75">
      <c r="I19" s="56"/>
      <c r="M19" s="55"/>
      <c r="O19" s="56"/>
    </row>
    <row r="20" spans="1:15" ht="12.75">
      <c r="A20" s="1">
        <v>4</v>
      </c>
      <c r="B20" s="9" t="s">
        <v>14</v>
      </c>
      <c r="C20" s="10">
        <v>46</v>
      </c>
      <c r="F20" s="3">
        <v>29</v>
      </c>
      <c r="G20" s="3">
        <v>7</v>
      </c>
      <c r="I20" s="56">
        <f t="shared" si="2"/>
        <v>0.2413793103448276</v>
      </c>
      <c r="K20" s="57">
        <f>AVERAGE(I20:I23)</f>
        <v>0.24047303271441203</v>
      </c>
      <c r="M20" s="57">
        <f>STDEV(I20:I23)</f>
        <v>0.21305636830025984</v>
      </c>
      <c r="O20" s="56"/>
    </row>
    <row r="21" spans="2:13" ht="12.75">
      <c r="B21" s="9" t="s">
        <v>14</v>
      </c>
      <c r="C21" s="10">
        <v>50</v>
      </c>
      <c r="F21" s="3">
        <v>30</v>
      </c>
      <c r="G21" s="3">
        <v>1</v>
      </c>
      <c r="I21" s="56">
        <f t="shared" si="2"/>
        <v>0.03333333333333333</v>
      </c>
      <c r="M21" s="55"/>
    </row>
    <row r="22" spans="2:13" ht="12.75">
      <c r="B22" s="9" t="s">
        <v>15</v>
      </c>
      <c r="C22" s="10">
        <v>60</v>
      </c>
      <c r="F22" s="3">
        <v>30</v>
      </c>
      <c r="G22" s="3">
        <v>16</v>
      </c>
      <c r="I22" s="56">
        <f t="shared" si="2"/>
        <v>0.5333333333333333</v>
      </c>
      <c r="M22" s="55"/>
    </row>
    <row r="23" spans="2:13" ht="12.75">
      <c r="B23" s="9" t="s">
        <v>14</v>
      </c>
      <c r="C23" s="10">
        <v>192</v>
      </c>
      <c r="F23" s="3">
        <v>26</v>
      </c>
      <c r="G23" s="3">
        <v>4</v>
      </c>
      <c r="I23" s="56">
        <f t="shared" si="2"/>
        <v>0.15384615384615385</v>
      </c>
      <c r="M23" s="55"/>
    </row>
    <row r="24" spans="9:13" ht="12.75">
      <c r="I24" s="56"/>
      <c r="M24" s="55"/>
    </row>
    <row r="25" spans="9:13" ht="12.75">
      <c r="I25" s="56"/>
      <c r="M25" s="55"/>
    </row>
    <row r="26" spans="1:13" ht="12.75">
      <c r="A26" s="1">
        <v>6</v>
      </c>
      <c r="B26" s="9" t="s">
        <v>16</v>
      </c>
      <c r="C26" s="10">
        <v>46</v>
      </c>
      <c r="F26" s="3">
        <v>29</v>
      </c>
      <c r="G26" s="3">
        <v>1</v>
      </c>
      <c r="I26" s="56">
        <f t="shared" si="2"/>
        <v>0.034482758620689655</v>
      </c>
      <c r="K26" s="57">
        <f>AVERAGE(I26:I29)</f>
        <v>0.07271883289124667</v>
      </c>
      <c r="M26" s="57">
        <f>STDEV(I26:I29)</f>
        <v>0.0481013036141602</v>
      </c>
    </row>
    <row r="27" spans="2:13" ht="12.75">
      <c r="B27" s="9" t="s">
        <v>17</v>
      </c>
      <c r="C27" s="10">
        <v>50</v>
      </c>
      <c r="F27" s="3">
        <v>25</v>
      </c>
      <c r="G27" s="3">
        <v>2</v>
      </c>
      <c r="I27" s="56">
        <f t="shared" si="2"/>
        <v>0.08</v>
      </c>
      <c r="M27" s="55"/>
    </row>
    <row r="28" spans="2:13" ht="12.75">
      <c r="B28" s="9" t="s">
        <v>17</v>
      </c>
      <c r="C28" s="10">
        <v>60</v>
      </c>
      <c r="F28" s="3">
        <v>29</v>
      </c>
      <c r="G28" s="3">
        <v>4</v>
      </c>
      <c r="I28" s="56">
        <f t="shared" si="2"/>
        <v>0.13793103448275862</v>
      </c>
      <c r="M28" s="55"/>
    </row>
    <row r="29" spans="2:13" ht="12.75">
      <c r="B29" s="9" t="s">
        <v>17</v>
      </c>
      <c r="C29" s="10">
        <v>192</v>
      </c>
      <c r="F29" s="3">
        <v>26</v>
      </c>
      <c r="G29" s="3">
        <v>1</v>
      </c>
      <c r="I29" s="56">
        <f t="shared" si="2"/>
        <v>0.038461538461538464</v>
      </c>
      <c r="M29" s="55"/>
    </row>
    <row r="30" spans="9:13" ht="12.75">
      <c r="I30" s="56"/>
      <c r="M30" s="55"/>
    </row>
    <row r="31" spans="9:13" ht="12.75">
      <c r="I31" s="56"/>
      <c r="M31" s="55"/>
    </row>
    <row r="32" spans="1:13" ht="12.75">
      <c r="A32" s="1">
        <v>6</v>
      </c>
      <c r="B32" s="9" t="s">
        <v>18</v>
      </c>
      <c r="C32" s="10">
        <v>46</v>
      </c>
      <c r="F32" s="3">
        <v>30</v>
      </c>
      <c r="G32" s="3">
        <v>0</v>
      </c>
      <c r="I32" s="56">
        <f t="shared" si="2"/>
        <v>0</v>
      </c>
      <c r="K32" s="57">
        <f>AVERAGE(I32:I35)</f>
        <v>0.15833333333333333</v>
      </c>
      <c r="M32" s="57">
        <f>STDEV(I32:I35)</f>
        <v>0.22005891467042624</v>
      </c>
    </row>
    <row r="33" spans="2:13" ht="12.75">
      <c r="B33" s="9" t="s">
        <v>19</v>
      </c>
      <c r="C33" s="10">
        <v>50</v>
      </c>
      <c r="F33" s="3">
        <v>30</v>
      </c>
      <c r="G33" s="3">
        <v>14</v>
      </c>
      <c r="I33" s="56">
        <f t="shared" si="2"/>
        <v>0.4666666666666667</v>
      </c>
      <c r="M33" s="55"/>
    </row>
    <row r="34" spans="2:9" ht="12.75">
      <c r="B34" s="9" t="s">
        <v>19</v>
      </c>
      <c r="C34" s="10">
        <v>60</v>
      </c>
      <c r="F34" s="3">
        <v>20</v>
      </c>
      <c r="G34" s="3">
        <v>0</v>
      </c>
      <c r="I34" s="56">
        <f t="shared" si="2"/>
        <v>0</v>
      </c>
    </row>
    <row r="35" spans="2:9" ht="12.75">
      <c r="B35" s="9" t="s">
        <v>19</v>
      </c>
      <c r="C35" s="10">
        <v>192</v>
      </c>
      <c r="F35" s="3">
        <v>30</v>
      </c>
      <c r="G35" s="3">
        <v>5</v>
      </c>
      <c r="I35" s="56">
        <f t="shared" si="2"/>
        <v>0.16666666666666666</v>
      </c>
    </row>
  </sheetData>
  <printOptions horizontalCentered="1" verticalCentered="1"/>
  <pageMargins left="0.32" right="0.5" top="0.49" bottom="0.4" header="0.45" footer="0.29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"/>
  <sheetViews>
    <sheetView workbookViewId="0" topLeftCell="A4">
      <selection activeCell="AH34" sqref="AH34"/>
    </sheetView>
  </sheetViews>
  <sheetFormatPr defaultColWidth="9.140625" defaultRowHeight="12.75"/>
  <cols>
    <col min="1" max="1" width="2.8515625" style="1" customWidth="1"/>
    <col min="2" max="3" width="6.7109375" style="1" customWidth="1"/>
    <col min="4" max="5" width="3.7109375" style="3" customWidth="1"/>
    <col min="6" max="7" width="14.57421875" style="3" customWidth="1"/>
    <col min="8" max="8" width="1.57421875" style="3" customWidth="1"/>
    <col min="9" max="9" width="7.57421875" style="3" customWidth="1"/>
    <col min="10" max="10" width="1.8515625" style="3" customWidth="1"/>
    <col min="11" max="11" width="8.7109375" style="3" customWidth="1"/>
    <col min="12" max="12" width="1.8515625" style="3" customWidth="1"/>
    <col min="13" max="13" width="11.421875" style="3" customWidth="1"/>
    <col min="14" max="15" width="3.7109375" style="3" customWidth="1"/>
    <col min="16" max="19" width="15.28125" style="3" customWidth="1"/>
    <col min="20" max="20" width="11.421875" style="3" customWidth="1"/>
    <col min="21" max="35" width="3.7109375" style="3" customWidth="1"/>
    <col min="36" max="36" width="9.140625" style="3" customWidth="1"/>
    <col min="40" max="40" width="18.00390625" style="0" customWidth="1"/>
  </cols>
  <sheetData>
    <row r="1" spans="6:7" ht="12.75">
      <c r="F1" s="3" t="s">
        <v>33</v>
      </c>
      <c r="G1" s="3" t="s">
        <v>34</v>
      </c>
    </row>
    <row r="2" spans="2:20" ht="12.75">
      <c r="B2" s="9" t="s">
        <v>9</v>
      </c>
      <c r="C2" s="10">
        <v>46</v>
      </c>
      <c r="F2" s="3">
        <v>29</v>
      </c>
      <c r="G2" s="3">
        <v>2</v>
      </c>
      <c r="I2" s="56">
        <f aca="true" t="shared" si="0" ref="I2:I7">G2/F2</f>
        <v>0.06896551724137931</v>
      </c>
      <c r="K2" s="57">
        <f>AVERAGE(I2:I7)</f>
        <v>0.16611323967645805</v>
      </c>
      <c r="M2" s="57">
        <f>STDEV(I2:I7)</f>
        <v>0.19250291224943838</v>
      </c>
      <c r="O2" s="68">
        <v>46</v>
      </c>
      <c r="P2" s="3">
        <v>0.166113239676458</v>
      </c>
      <c r="Q2" s="3">
        <v>0.19250291224943838</v>
      </c>
      <c r="R2" s="3">
        <f>+P2+Q2</f>
        <v>0.35861615192589635</v>
      </c>
      <c r="S2" s="3">
        <f>+P2-Q2</f>
        <v>-0.02638967257298039</v>
      </c>
      <c r="T2" s="3">
        <v>0.166113239676458</v>
      </c>
    </row>
    <row r="3" spans="2:20" ht="12.75">
      <c r="B3" s="9" t="s">
        <v>10</v>
      </c>
      <c r="C3" s="10">
        <v>46</v>
      </c>
      <c r="F3" s="3">
        <v>27</v>
      </c>
      <c r="G3" s="3">
        <v>14</v>
      </c>
      <c r="I3" s="56">
        <f t="shared" si="0"/>
        <v>0.5185185185185185</v>
      </c>
      <c r="K3" s="57"/>
      <c r="M3" s="57"/>
      <c r="O3" s="69">
        <v>50</v>
      </c>
      <c r="P3" s="3">
        <v>0.13555555555555557</v>
      </c>
      <c r="Q3" s="3">
        <v>0.1636618012401953</v>
      </c>
      <c r="R3" s="3">
        <f>+P3+Q3</f>
        <v>0.2992173567957509</v>
      </c>
      <c r="S3" s="3">
        <f>+P3-Q3</f>
        <v>-0.028106245684639736</v>
      </c>
      <c r="T3" s="3">
        <v>0.13555555555555557</v>
      </c>
    </row>
    <row r="4" spans="2:20" ht="12.75">
      <c r="B4" s="9" t="s">
        <v>12</v>
      </c>
      <c r="C4" s="10">
        <v>46</v>
      </c>
      <c r="F4" s="3">
        <v>30</v>
      </c>
      <c r="G4" s="3">
        <v>4</v>
      </c>
      <c r="I4" s="56">
        <f t="shared" si="0"/>
        <v>0.13333333333333333</v>
      </c>
      <c r="K4" s="57"/>
      <c r="M4" s="57"/>
      <c r="O4" s="69">
        <v>60</v>
      </c>
      <c r="P4" s="3">
        <v>0.20497873773735845</v>
      </c>
      <c r="Q4" s="3">
        <v>0.19251032554116926</v>
      </c>
      <c r="R4" s="3">
        <f>+P4+Q4</f>
        <v>0.39748906327852773</v>
      </c>
      <c r="S4" s="3">
        <f>+P4-Q4</f>
        <v>0.012468412196189188</v>
      </c>
      <c r="T4" s="3">
        <v>0.20497873773735845</v>
      </c>
    </row>
    <row r="5" spans="2:20" ht="12.75">
      <c r="B5" s="9" t="s">
        <v>14</v>
      </c>
      <c r="C5" s="10">
        <v>46</v>
      </c>
      <c r="F5" s="3">
        <v>29</v>
      </c>
      <c r="G5" s="3">
        <v>7</v>
      </c>
      <c r="I5" s="56">
        <f t="shared" si="0"/>
        <v>0.2413793103448276</v>
      </c>
      <c r="K5" s="57"/>
      <c r="M5" s="57"/>
      <c r="O5" s="69">
        <v>192</v>
      </c>
      <c r="P5" s="3">
        <v>0.1351068376068376</v>
      </c>
      <c r="Q5" s="3">
        <v>0.06220897617765545</v>
      </c>
      <c r="R5" s="3">
        <f>+P5+Q5</f>
        <v>0.19731581378449303</v>
      </c>
      <c r="S5" s="3">
        <f>+P5-Q5</f>
        <v>0.07289786142918214</v>
      </c>
      <c r="T5" s="3">
        <v>0.1351068376068376</v>
      </c>
    </row>
    <row r="6" spans="2:13" ht="12.75">
      <c r="B6" s="9" t="s">
        <v>16</v>
      </c>
      <c r="C6" s="10">
        <v>46</v>
      </c>
      <c r="F6" s="3">
        <v>29</v>
      </c>
      <c r="G6" s="3">
        <v>1</v>
      </c>
      <c r="I6" s="56">
        <f t="shared" si="0"/>
        <v>0.034482758620689655</v>
      </c>
      <c r="K6" s="57"/>
      <c r="M6" s="57"/>
    </row>
    <row r="7" spans="2:13" ht="12.75">
      <c r="B7" s="58" t="s">
        <v>18</v>
      </c>
      <c r="C7" s="59">
        <v>46</v>
      </c>
      <c r="F7" s="3">
        <v>30</v>
      </c>
      <c r="G7" s="3">
        <v>0</v>
      </c>
      <c r="I7" s="56">
        <f t="shared" si="0"/>
        <v>0</v>
      </c>
      <c r="K7" s="57"/>
      <c r="M7" s="57"/>
    </row>
    <row r="8" spans="1:36" s="39" customFormat="1" ht="12.75">
      <c r="A8" s="14"/>
      <c r="B8" s="35"/>
      <c r="C8" s="36"/>
      <c r="D8" s="31"/>
      <c r="E8" s="31"/>
      <c r="F8" s="31"/>
      <c r="G8" s="31"/>
      <c r="H8" s="31"/>
      <c r="I8" s="62"/>
      <c r="J8" s="31"/>
      <c r="K8" s="64"/>
      <c r="L8" s="31"/>
      <c r="M8" s="65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s="39" customFormat="1" ht="12.75">
      <c r="A9" s="14"/>
      <c r="B9" s="35"/>
      <c r="C9" s="36"/>
      <c r="D9" s="31"/>
      <c r="E9" s="31"/>
      <c r="F9" s="31"/>
      <c r="G9" s="31"/>
      <c r="H9" s="31"/>
      <c r="I9" s="62"/>
      <c r="J9" s="31"/>
      <c r="K9" s="64"/>
      <c r="L9" s="31"/>
      <c r="M9" s="65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s="39" customFormat="1" ht="12.75">
      <c r="A10" s="14"/>
      <c r="B10" s="35"/>
      <c r="C10" s="36"/>
      <c r="D10" s="31"/>
      <c r="E10" s="31"/>
      <c r="F10" s="31"/>
      <c r="G10" s="31"/>
      <c r="H10" s="31"/>
      <c r="I10" s="62"/>
      <c r="J10" s="31"/>
      <c r="K10" s="64"/>
      <c r="L10" s="31"/>
      <c r="M10" s="6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2:13" ht="12.75">
      <c r="B11" s="60" t="s">
        <v>9</v>
      </c>
      <c r="C11" s="61">
        <v>50</v>
      </c>
      <c r="F11" s="3">
        <v>30</v>
      </c>
      <c r="G11" s="3">
        <v>2</v>
      </c>
      <c r="I11" s="56">
        <f aca="true" t="shared" si="1" ref="I11:I16">G11/F11</f>
        <v>0.06666666666666667</v>
      </c>
      <c r="K11" s="57">
        <f>AVERAGE(I11:I16)</f>
        <v>0.13555555555555557</v>
      </c>
      <c r="M11" s="57">
        <f>STDEV(I11:I16)</f>
        <v>0.1636618012401953</v>
      </c>
    </row>
    <row r="12" spans="2:13" ht="12.75">
      <c r="B12" s="9" t="s">
        <v>11</v>
      </c>
      <c r="C12" s="10">
        <v>50</v>
      </c>
      <c r="F12" s="3">
        <v>30</v>
      </c>
      <c r="G12" s="3">
        <v>3</v>
      </c>
      <c r="I12" s="56">
        <f t="shared" si="1"/>
        <v>0.1</v>
      </c>
      <c r="K12" s="57"/>
      <c r="M12" s="57"/>
    </row>
    <row r="13" spans="2:13" ht="12.75">
      <c r="B13" s="9" t="s">
        <v>12</v>
      </c>
      <c r="C13" s="10">
        <v>50</v>
      </c>
      <c r="F13" s="3">
        <v>30</v>
      </c>
      <c r="G13" s="3">
        <v>2</v>
      </c>
      <c r="I13" s="56">
        <f t="shared" si="1"/>
        <v>0.06666666666666667</v>
      </c>
      <c r="K13" s="57"/>
      <c r="M13" s="64"/>
    </row>
    <row r="14" spans="2:13" ht="12.75">
      <c r="B14" s="9" t="s">
        <v>14</v>
      </c>
      <c r="C14" s="10">
        <v>50</v>
      </c>
      <c r="F14" s="3">
        <v>30</v>
      </c>
      <c r="G14" s="3">
        <v>1</v>
      </c>
      <c r="I14" s="56">
        <f t="shared" si="1"/>
        <v>0.03333333333333333</v>
      </c>
      <c r="K14" s="57"/>
      <c r="M14" s="64"/>
    </row>
    <row r="15" spans="2:13" ht="12.75">
      <c r="B15" s="9" t="s">
        <v>17</v>
      </c>
      <c r="C15" s="10">
        <v>50</v>
      </c>
      <c r="F15" s="3">
        <v>25</v>
      </c>
      <c r="G15" s="3">
        <v>2</v>
      </c>
      <c r="I15" s="56">
        <f t="shared" si="1"/>
        <v>0.08</v>
      </c>
      <c r="K15" s="57"/>
      <c r="M15" s="64"/>
    </row>
    <row r="16" spans="2:13" ht="12.75">
      <c r="B16" s="58" t="s">
        <v>19</v>
      </c>
      <c r="C16" s="59">
        <v>50</v>
      </c>
      <c r="F16" s="3">
        <v>30</v>
      </c>
      <c r="G16" s="3">
        <v>14</v>
      </c>
      <c r="I16" s="56">
        <f t="shared" si="1"/>
        <v>0.4666666666666667</v>
      </c>
      <c r="K16" s="57"/>
      <c r="M16" s="57"/>
    </row>
    <row r="17" spans="2:13" ht="12.75">
      <c r="B17" s="35"/>
      <c r="C17" s="36"/>
      <c r="I17" s="56"/>
      <c r="K17" s="57"/>
      <c r="M17" s="57"/>
    </row>
    <row r="18" spans="1:36" s="39" customFormat="1" ht="12.75">
      <c r="A18" s="14"/>
      <c r="B18" s="35"/>
      <c r="C18" s="36"/>
      <c r="D18" s="31"/>
      <c r="E18" s="31"/>
      <c r="F18" s="31"/>
      <c r="G18" s="31"/>
      <c r="H18" s="31"/>
      <c r="I18" s="62"/>
      <c r="J18" s="31"/>
      <c r="K18" s="64"/>
      <c r="L18" s="31"/>
      <c r="M18" s="65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s="39" customFormat="1" ht="12.75">
      <c r="A19" s="14"/>
      <c r="B19" s="35"/>
      <c r="C19" s="36"/>
      <c r="D19" s="31"/>
      <c r="E19" s="31"/>
      <c r="F19" s="31"/>
      <c r="G19" s="31"/>
      <c r="H19" s="31"/>
      <c r="I19" s="62"/>
      <c r="J19" s="31"/>
      <c r="K19" s="64"/>
      <c r="L19" s="31"/>
      <c r="M19" s="65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spans="2:13" ht="12.75">
      <c r="B20" s="60" t="s">
        <v>9</v>
      </c>
      <c r="C20" s="61">
        <v>60</v>
      </c>
      <c r="F20" s="3">
        <v>24</v>
      </c>
      <c r="G20" s="3">
        <v>2</v>
      </c>
      <c r="I20" s="56">
        <f aca="true" t="shared" si="2" ref="I20:I25">G20/F20</f>
        <v>0.08333333333333333</v>
      </c>
      <c r="K20" s="57">
        <f>AVERAGE(I20:I25)</f>
        <v>0.20497873773735845</v>
      </c>
      <c r="M20" s="57">
        <f>STDEV(I20:I25)</f>
        <v>0.19251032554116926</v>
      </c>
    </row>
    <row r="21" spans="2:13" ht="12.75">
      <c r="B21" s="9" t="s">
        <v>10</v>
      </c>
      <c r="C21" s="10">
        <v>60</v>
      </c>
      <c r="F21" s="3">
        <v>28</v>
      </c>
      <c r="G21" s="3">
        <v>9</v>
      </c>
      <c r="I21" s="56">
        <f t="shared" si="2"/>
        <v>0.32142857142857145</v>
      </c>
      <c r="K21" s="57"/>
      <c r="M21" s="57"/>
    </row>
    <row r="22" spans="2:13" ht="12.75">
      <c r="B22" s="9" t="s">
        <v>13</v>
      </c>
      <c r="C22" s="10">
        <v>60</v>
      </c>
      <c r="F22" s="3">
        <v>26</v>
      </c>
      <c r="G22" s="3">
        <v>4</v>
      </c>
      <c r="I22" s="56">
        <f t="shared" si="2"/>
        <v>0.15384615384615385</v>
      </c>
      <c r="K22" s="57"/>
      <c r="M22" s="57"/>
    </row>
    <row r="23" spans="2:13" ht="12.75">
      <c r="B23" s="9" t="s">
        <v>15</v>
      </c>
      <c r="C23" s="10">
        <v>60</v>
      </c>
      <c r="F23" s="3">
        <v>30</v>
      </c>
      <c r="G23" s="3">
        <v>16</v>
      </c>
      <c r="I23" s="56">
        <f t="shared" si="2"/>
        <v>0.5333333333333333</v>
      </c>
      <c r="K23" s="57"/>
      <c r="M23" s="57"/>
    </row>
    <row r="24" spans="2:13" ht="12.75">
      <c r="B24" s="9" t="s">
        <v>17</v>
      </c>
      <c r="C24" s="10">
        <v>60</v>
      </c>
      <c r="F24" s="3">
        <v>29</v>
      </c>
      <c r="G24" s="3">
        <v>4</v>
      </c>
      <c r="I24" s="56">
        <f t="shared" si="2"/>
        <v>0.13793103448275862</v>
      </c>
      <c r="K24" s="57"/>
      <c r="M24" s="57"/>
    </row>
    <row r="25" spans="2:13" ht="12.75">
      <c r="B25" s="58" t="s">
        <v>19</v>
      </c>
      <c r="C25" s="59">
        <v>60</v>
      </c>
      <c r="F25" s="3">
        <v>20</v>
      </c>
      <c r="G25" s="3">
        <v>0</v>
      </c>
      <c r="I25" s="56">
        <f t="shared" si="2"/>
        <v>0</v>
      </c>
      <c r="K25" s="57"/>
      <c r="M25" s="57"/>
    </row>
    <row r="26" spans="1:36" s="39" customFormat="1" ht="12.75">
      <c r="A26" s="14"/>
      <c r="B26" s="35"/>
      <c r="C26" s="36"/>
      <c r="D26" s="31"/>
      <c r="E26" s="31"/>
      <c r="F26" s="31"/>
      <c r="G26" s="31"/>
      <c r="H26" s="31"/>
      <c r="I26" s="62"/>
      <c r="J26" s="31"/>
      <c r="K26" s="64"/>
      <c r="L26" s="31"/>
      <c r="M26" s="5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s="39" customFormat="1" ht="12.75">
      <c r="A27" s="14"/>
      <c r="B27" s="35"/>
      <c r="C27" s="36"/>
      <c r="D27" s="31"/>
      <c r="E27" s="31"/>
      <c r="F27" s="31"/>
      <c r="G27" s="31"/>
      <c r="H27" s="31"/>
      <c r="I27" s="62"/>
      <c r="J27" s="31"/>
      <c r="K27" s="64"/>
      <c r="L27" s="31"/>
      <c r="M27" s="57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  <row r="28" spans="1:36" s="39" customFormat="1" ht="12.75">
      <c r="A28" s="14"/>
      <c r="B28" s="35"/>
      <c r="C28" s="36"/>
      <c r="D28" s="31"/>
      <c r="E28" s="31"/>
      <c r="F28" s="31"/>
      <c r="G28" s="31"/>
      <c r="H28" s="31"/>
      <c r="I28" s="62"/>
      <c r="J28" s="31"/>
      <c r="K28" s="64"/>
      <c r="L28" s="31"/>
      <c r="M28" s="57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 spans="2:13" ht="12.75">
      <c r="B29" s="60" t="s">
        <v>9</v>
      </c>
      <c r="C29" s="61">
        <v>192</v>
      </c>
      <c r="F29" s="3">
        <v>24</v>
      </c>
      <c r="G29" s="3">
        <v>2</v>
      </c>
      <c r="I29" s="56">
        <f aca="true" t="shared" si="3" ref="I29:I34">G29/F29</f>
        <v>0.08333333333333333</v>
      </c>
      <c r="K29" s="57">
        <f>AVERAGE(I29:I34)</f>
        <v>0.1351068376068376</v>
      </c>
      <c r="M29" s="57">
        <f>STDEV(I29:I34)</f>
        <v>0.06220897617765545</v>
      </c>
    </row>
    <row r="30" spans="2:13" ht="12.75">
      <c r="B30" s="9" t="s">
        <v>11</v>
      </c>
      <c r="C30" s="10">
        <v>192</v>
      </c>
      <c r="F30" s="3">
        <v>25</v>
      </c>
      <c r="G30" s="3">
        <v>4</v>
      </c>
      <c r="I30" s="56">
        <f t="shared" si="3"/>
        <v>0.16</v>
      </c>
      <c r="K30" s="57"/>
      <c r="M30" s="55"/>
    </row>
    <row r="31" spans="2:13" ht="12.75">
      <c r="B31" s="9" t="s">
        <v>12</v>
      </c>
      <c r="C31" s="10">
        <v>192</v>
      </c>
      <c r="F31" s="3">
        <v>24</v>
      </c>
      <c r="G31" s="3">
        <v>5</v>
      </c>
      <c r="I31" s="56">
        <f t="shared" si="3"/>
        <v>0.20833333333333334</v>
      </c>
      <c r="K31" s="56"/>
      <c r="M31" s="63"/>
    </row>
    <row r="32" spans="2:13" ht="12.75">
      <c r="B32" s="9" t="s">
        <v>14</v>
      </c>
      <c r="C32" s="10">
        <v>192</v>
      </c>
      <c r="F32" s="3">
        <v>26</v>
      </c>
      <c r="G32" s="3">
        <v>4</v>
      </c>
      <c r="I32" s="56">
        <f t="shared" si="3"/>
        <v>0.15384615384615385</v>
      </c>
      <c r="M32" s="63"/>
    </row>
    <row r="33" spans="2:13" ht="12.75">
      <c r="B33" s="9" t="s">
        <v>17</v>
      </c>
      <c r="C33" s="10">
        <v>192</v>
      </c>
      <c r="F33" s="3">
        <v>26</v>
      </c>
      <c r="G33" s="3">
        <v>1</v>
      </c>
      <c r="I33" s="56">
        <f t="shared" si="3"/>
        <v>0.038461538461538464</v>
      </c>
      <c r="M33" s="63"/>
    </row>
    <row r="34" spans="2:13" ht="12.75">
      <c r="B34" s="9" t="s">
        <v>19</v>
      </c>
      <c r="C34" s="10">
        <v>192</v>
      </c>
      <c r="F34" s="3">
        <v>30</v>
      </c>
      <c r="G34" s="3">
        <v>5</v>
      </c>
      <c r="I34" s="56">
        <f t="shared" si="3"/>
        <v>0.16666666666666666</v>
      </c>
      <c r="M34" s="55"/>
    </row>
    <row r="35" ht="12.75">
      <c r="M35" s="55"/>
    </row>
    <row r="36" ht="12.75">
      <c r="M36" s="55"/>
    </row>
  </sheetData>
  <printOptions horizontalCentered="1" verticalCentered="1"/>
  <pageMargins left="0.32" right="0.5" top="0.49" bottom="0.4" header="0.45" footer="0.29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UCF</dc:creator>
  <cp:keywords/>
  <dc:description/>
  <cp:lastModifiedBy>Pedro</cp:lastModifiedBy>
  <dcterms:created xsi:type="dcterms:W3CDTF">2009-05-23T17:58:43Z</dcterms:created>
  <dcterms:modified xsi:type="dcterms:W3CDTF">2009-08-20T12:42:32Z</dcterms:modified>
  <cp:category/>
  <cp:version/>
  <cp:contentType/>
  <cp:contentStatus/>
</cp:coreProperties>
</file>