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et.ucf.edu\aa\AACollaboration\FacultyExcellenceAESP\AESPs\5 - FE Approval\College of Sciences\"/>
    </mc:Choice>
  </mc:AlternateContent>
  <bookViews>
    <workbookView xWindow="360" yWindow="465" windowWidth="38085" windowHeight="15300"/>
  </bookViews>
  <sheets>
    <sheet name="Overall Evaluation" sheetId="2" r:id="rId1"/>
    <sheet name="Teaching Worksheet" sheetId="1" r:id="rId2"/>
    <sheet name="Service Worksheet" sheetId="4" r:id="rId3"/>
    <sheet name="Other Assigned Duties" sheetId="5" r:id="rId4"/>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Q19" i="1" l="1"/>
  <c r="Q32" i="1" s="1"/>
  <c r="Q77" i="1" s="1"/>
  <c r="P15" i="1"/>
  <c r="P16" i="1"/>
  <c r="P17" i="1"/>
  <c r="Q31" i="1"/>
  <c r="P26" i="1"/>
  <c r="G28" i="2"/>
  <c r="O30" i="2"/>
  <c r="E34" i="2"/>
  <c r="G32" i="2"/>
  <c r="G35" i="2" s="1"/>
  <c r="N30" i="2" s="1"/>
  <c r="Q28" i="2" s="1"/>
  <c r="G30" i="2"/>
  <c r="I28" i="2"/>
  <c r="I34" i="2" s="1"/>
  <c r="Q30" i="2" s="1"/>
  <c r="I30" i="2"/>
  <c r="I32" i="2"/>
  <c r="Q35" i="1"/>
  <c r="Q40" i="1" s="1"/>
  <c r="Q36" i="1"/>
  <c r="Q37" i="1"/>
  <c r="Q38" i="1"/>
  <c r="Q39" i="1"/>
  <c r="Q42" i="1"/>
  <c r="Q54" i="1" s="1"/>
  <c r="Q43" i="1"/>
  <c r="Q44" i="1"/>
  <c r="Q47" i="1"/>
  <c r="Q48" i="1"/>
  <c r="Q49" i="1"/>
  <c r="Q51" i="1"/>
  <c r="Q52" i="1"/>
  <c r="Q53" i="1"/>
  <c r="Q57" i="1"/>
  <c r="Q56" i="1"/>
  <c r="Q58" i="1"/>
  <c r="Q60" i="1" s="1"/>
  <c r="Q59" i="1"/>
  <c r="Q64" i="1"/>
  <c r="Q70" i="1" s="1"/>
  <c r="Q79" i="1" s="1"/>
  <c r="Q65" i="1"/>
  <c r="Q66" i="1"/>
  <c r="Q69" i="1"/>
  <c r="Q67" i="1"/>
  <c r="Q68" i="1"/>
  <c r="Q72" i="1"/>
  <c r="Q73" i="1" s="1"/>
  <c r="Q80" i="1" s="1"/>
  <c r="P18" i="1"/>
  <c r="P27" i="1"/>
  <c r="P28" i="1"/>
  <c r="P29" i="1"/>
  <c r="P30" i="1"/>
  <c r="M29" i="4"/>
  <c r="M30" i="4"/>
  <c r="M31" i="4"/>
  <c r="M32" i="4"/>
  <c r="M33" i="4"/>
  <c r="M34" i="4"/>
  <c r="M35" i="4"/>
  <c r="M36" i="4"/>
  <c r="M59" i="4" s="1"/>
  <c r="M26" i="4"/>
  <c r="M17" i="4"/>
  <c r="M27" i="4" s="1"/>
  <c r="M58" i="4" s="1"/>
  <c r="M25" i="4"/>
  <c r="M21" i="4"/>
  <c r="M19" i="4"/>
  <c r="M52" i="4"/>
  <c r="M51" i="4"/>
  <c r="M50" i="4"/>
  <c r="M49" i="4"/>
  <c r="M47" i="4"/>
  <c r="M53" i="4" s="1"/>
  <c r="M61" i="4" s="1"/>
  <c r="M55" i="4"/>
  <c r="M56" i="4"/>
  <c r="M62" i="4" s="1"/>
  <c r="M24" i="4"/>
  <c r="M23" i="4"/>
  <c r="M44" i="4"/>
  <c r="M43" i="4"/>
  <c r="M48" i="4"/>
  <c r="M42" i="4"/>
  <c r="M41" i="4"/>
  <c r="M40" i="4"/>
  <c r="M39" i="4"/>
  <c r="M45" i="4" s="1"/>
  <c r="M60" i="4" s="1"/>
  <c r="M38" i="4"/>
  <c r="M20" i="4"/>
  <c r="M22" i="4"/>
  <c r="M18" i="4"/>
  <c r="M63" i="4" l="1"/>
  <c r="Q61" i="1"/>
  <c r="Q78" i="1" s="1"/>
  <c r="Q81" i="1"/>
  <c r="H83" i="1" l="1"/>
  <c r="G83" i="1"/>
  <c r="H65" i="4"/>
  <c r="G65" i="4"/>
</calcChain>
</file>

<file path=xl/sharedStrings.xml><?xml version="1.0" encoding="utf-8"?>
<sst xmlns="http://schemas.openxmlformats.org/spreadsheetml/2006/main" count="208" uniqueCount="165">
  <si>
    <t>Score</t>
  </si>
  <si>
    <t>Section A Total:</t>
  </si>
  <si>
    <t>a) Significant rewrite of a lecture course or lab course (per course)</t>
  </si>
  <si>
    <t>i) Submitted unique extramural proposal, in which the total annual funding share was:</t>
  </si>
  <si>
    <t>a)&lt;$5,000</t>
  </si>
  <si>
    <t>b)&lt;$50,000</t>
  </si>
  <si>
    <t>c) &gt;$50,000</t>
  </si>
  <si>
    <t>ii) Received or continuing award, in which your total annual funding share was:</t>
  </si>
  <si>
    <t>B1 Subtotal</t>
  </si>
  <si>
    <t>B2 Subtotal</t>
  </si>
  <si>
    <t>B3 Subtotal</t>
  </si>
  <si>
    <t>Section B Total:</t>
  </si>
  <si>
    <t>Points</t>
  </si>
  <si>
    <t>Section D Total</t>
  </si>
  <si>
    <t>E. Scale</t>
  </si>
  <si>
    <t>Total</t>
  </si>
  <si>
    <t>Section C Total:</t>
  </si>
  <si>
    <t>1-5</t>
  </si>
  <si>
    <t>Section D Total:</t>
  </si>
  <si>
    <t>Points from Section B:</t>
  </si>
  <si>
    <t>Points from Section C:</t>
  </si>
  <si>
    <t>Points from Section D:</t>
  </si>
  <si>
    <t>Total:</t>
  </si>
  <si>
    <t>E. Chair's discretionary points</t>
  </si>
  <si>
    <t>Points from Section E:</t>
  </si>
  <si>
    <t>F. Scale</t>
  </si>
  <si>
    <t>Points Given</t>
  </si>
  <si>
    <t>Section E Total:</t>
  </si>
  <si>
    <t>Points Possible</t>
  </si>
  <si>
    <t>Total Evaluation Score =</t>
  </si>
  <si>
    <t xml:space="preserve">SCALE Score = </t>
  </si>
  <si>
    <t>Points from Section A:</t>
  </si>
  <si>
    <t>Conditional ≥ 5 to &lt; 10 (score = 1)</t>
  </si>
  <si>
    <t>Unsatisfactory &lt; 5 (score = 0)</t>
  </si>
  <si>
    <t xml:space="preserve">        Chair of College/UCF committee or similar working group</t>
  </si>
  <si>
    <t>25%-49% of responding students rate as very good or excellent</t>
  </si>
  <si>
    <t>24% or less of responding students rate as very good or excellent</t>
  </si>
  <si>
    <t>Total Points</t>
  </si>
  <si>
    <t xml:space="preserve">FTE ≤0.05 </t>
  </si>
  <si>
    <t xml:space="preserve">FTE &gt;0.05 and &lt;0.30 </t>
  </si>
  <si>
    <t>B. Materials from Faculty Member (Maximum of 20 points)</t>
  </si>
  <si>
    <t>___________________________________</t>
  </si>
  <si>
    <t>_____________________</t>
  </si>
  <si>
    <t>Outstanding</t>
  </si>
  <si>
    <t>Conditional</t>
  </si>
  <si>
    <t>Satisfactory</t>
  </si>
  <si>
    <t>Above Satisfactory</t>
  </si>
  <si>
    <t>Unsatisfactory</t>
  </si>
  <si>
    <t xml:space="preserve">Incomplete  </t>
  </si>
  <si>
    <t>Performance evaluation for</t>
  </si>
  <si>
    <t>Rank: ____________________________________</t>
  </si>
  <si>
    <t>Academic Year:</t>
  </si>
  <si>
    <t>Overall performance is rated as</t>
  </si>
  <si>
    <r>
      <t xml:space="preserve">Score from </t>
    </r>
    <r>
      <rPr>
        <b/>
        <i/>
        <sz val="12"/>
        <color indexed="8"/>
        <rFont val="Calibri"/>
        <family val="2"/>
      </rPr>
      <t>Teaching</t>
    </r>
    <r>
      <rPr>
        <b/>
        <sz val="12"/>
        <color indexed="8"/>
        <rFont val="Calibri"/>
        <family val="2"/>
      </rPr>
      <t xml:space="preserve"> =</t>
    </r>
  </si>
  <si>
    <r>
      <t xml:space="preserve">Score from </t>
    </r>
    <r>
      <rPr>
        <b/>
        <i/>
        <sz val="12"/>
        <color indexed="8"/>
        <rFont val="Calibri"/>
        <family val="2"/>
      </rPr>
      <t>Service</t>
    </r>
    <r>
      <rPr>
        <b/>
        <sz val="12"/>
        <color indexed="8"/>
        <rFont val="Calibri"/>
        <family val="2"/>
      </rPr>
      <t xml:space="preserve"> = </t>
    </r>
  </si>
  <si>
    <t xml:space="preserve">Score = </t>
  </si>
  <si>
    <t>Unsatisfactory (score = 0)</t>
  </si>
  <si>
    <t>Conditional (score = 1)</t>
  </si>
  <si>
    <t>Satisfactory (score = 2)</t>
  </si>
  <si>
    <t>Above satisfactory (score = 3)</t>
  </si>
  <si>
    <t>Outstanding (score = 4)</t>
  </si>
  <si>
    <t xml:space="preserve">Total Assignment = </t>
  </si>
  <si>
    <t>Occurences</t>
  </si>
  <si>
    <t xml:space="preserve">D. Extraordinary professional service </t>
  </si>
  <si>
    <r>
      <t xml:space="preserve">C. Involvement with governmental, professional or public organizations: </t>
    </r>
    <r>
      <rPr>
        <sz val="11"/>
        <color theme="1"/>
        <rFont val="Calibri"/>
        <family val="2"/>
        <scheme val="minor"/>
      </rPr>
      <t/>
    </r>
  </si>
  <si>
    <t>B2) Presentations to schools, clubs or organizations</t>
  </si>
  <si>
    <t>C3) Advisor, consultant or expert witness for an organization</t>
  </si>
  <si>
    <t>C4) Officer in an organization or professional society</t>
  </si>
  <si>
    <t>C5) Organized a professional society meeting</t>
  </si>
  <si>
    <t xml:space="preserve">C6) Member of State advisory or review panels </t>
  </si>
  <si>
    <t xml:space="preserve">D2) Member/Associate Editor of journal editorial board </t>
  </si>
  <si>
    <t>D5) Initiating/developing major curricular changes in the Department</t>
  </si>
  <si>
    <t>B5) Engaged in/developing high impact outreach promoting the Department</t>
  </si>
  <si>
    <t>B1) Class load and course development factors:</t>
  </si>
  <si>
    <t>A. University Service: Departmental, College or University above minimum expectations:</t>
  </si>
  <si>
    <r>
      <t xml:space="preserve">B. Community service dealing with biology and/or education: </t>
    </r>
    <r>
      <rPr>
        <sz val="11"/>
        <color theme="1"/>
        <rFont val="Calibri"/>
        <family val="2"/>
        <scheme val="minor"/>
      </rPr>
      <t/>
    </r>
  </si>
  <si>
    <t>Unsatisfactory &lt;2 (or &lt;5)</t>
  </si>
  <si>
    <t>Conditional ≥2 to &lt; 5 (or ≥5 to &lt; 10)</t>
  </si>
  <si>
    <t>B6) Recipient of a major external service award</t>
  </si>
  <si>
    <t>C1) Review a journal manuscript</t>
  </si>
  <si>
    <t>C7) Member of NSF/NIH or other federal agency review or advisory panel</t>
  </si>
  <si>
    <t>D1) Developing and managing major outreach project</t>
  </si>
  <si>
    <t>D4) Serving on Board of Directors of an NGO</t>
  </si>
  <si>
    <t>B7) Development of apps (can count under either Research or Service)</t>
  </si>
  <si>
    <t xml:space="preserve">I. Teaching </t>
  </si>
  <si>
    <t>c) Teaching Incentive Program (TIP) award</t>
  </si>
  <si>
    <t>excellent</t>
  </si>
  <si>
    <t>good</t>
  </si>
  <si>
    <t>needs attention</t>
  </si>
  <si>
    <t>lacking</t>
  </si>
  <si>
    <t>poor</t>
  </si>
  <si>
    <t>a) Presentation/Workshop (points per event)</t>
  </si>
  <si>
    <t>a) COS Undergraduate or Graduate Excellence in Teaching award</t>
  </si>
  <si>
    <t>b) UCF Undergraduate or Graduate Excellence in Teaching award</t>
  </si>
  <si>
    <t>Courses</t>
  </si>
  <si>
    <t>C2) Review an external grant proposal (pts per occurrence)</t>
  </si>
  <si>
    <t>A2 Average Score (/10):</t>
  </si>
  <si>
    <t>B3) Planning, leading, and coordinating workshops or specialized training sessions</t>
  </si>
  <si>
    <t>B4) Consultant for, or review of, textbooks, lab books, etc.</t>
  </si>
  <si>
    <t>A2) Chair's evaluation of instruction based on faculty generated portfolios supporting learning evaluation</t>
  </si>
  <si>
    <t xml:space="preserve"> A1) Student Perception of Instruction (SPI) score for each course (Q10)</t>
  </si>
  <si>
    <t>D6) Director of a UCF Center or Institute, or Major Departmental Initiative</t>
  </si>
  <si>
    <t>70% or more of responding students rate as very good or excellent</t>
  </si>
  <si>
    <t>A. Teaching evaluations (Note: Points allocated in A1 + A2 are based on average scores calculated by the spreadsheet, maximum of 25 points):</t>
  </si>
  <si>
    <t>50%-69% of responding students rate as very good or excellent</t>
  </si>
  <si>
    <t>4) Is there evidence that students have been made aware of the expectations of the faculty member? (e.g., syllabus)</t>
  </si>
  <si>
    <t xml:space="preserve">        Chair of department committee </t>
  </si>
  <si>
    <t>B1) Assistance given to educational organizations (review board, science fairs, workshops)</t>
  </si>
  <si>
    <t>D3) Section editor or Editor-in-Chief of a professional journal</t>
  </si>
  <si>
    <t>b) Publication of  book chapter or manual (per occurrence)</t>
  </si>
  <si>
    <t>A1 Average Score (/15):</t>
  </si>
  <si>
    <t xml:space="preserve">Evaluation Criteria (2.5 pts per question per course): </t>
  </si>
  <si>
    <t>evidence of student learning (e.g. comparison of pre-tests and post-tests) and results of peer evaluation of teaching</t>
  </si>
  <si>
    <t>to permit correction for harder grading or poorer student performance; examples of student work or assessment (e.g. tests);</t>
  </si>
  <si>
    <t>These may include some, or all, of the following:  course syllabi; course grade distribution, and average class GPA</t>
  </si>
  <si>
    <t>c) Publication of text book</t>
  </si>
  <si>
    <t>d) Grants and contracts related to teaching:</t>
  </si>
  <si>
    <t>d) Major external teaching award</t>
  </si>
  <si>
    <t>3) Is there evidence of use of innovative teaching techniques?</t>
  </si>
  <si>
    <t>1) Is there evidence that the faculty member is organized and prepared? (e.g., syllabi)</t>
  </si>
  <si>
    <t>2) Is there evidence that the faculty member is using appropriate/current materials for the subject at hand? (e.g. powerpoint lecture)</t>
  </si>
  <si>
    <r>
      <t xml:space="preserve">Score from </t>
    </r>
    <r>
      <rPr>
        <b/>
        <i/>
        <sz val="12"/>
        <rFont val="Calibri"/>
        <family val="2"/>
      </rPr>
      <t>Other Duties</t>
    </r>
    <r>
      <rPr>
        <b/>
        <sz val="12"/>
        <rFont val="Calibri"/>
        <family val="2"/>
      </rPr>
      <t xml:space="preserve"> = </t>
    </r>
  </si>
  <si>
    <t>Section A Total (/25):</t>
  </si>
  <si>
    <t>B2) Presentations/publications/grants related to education:</t>
  </si>
  <si>
    <t xml:space="preserve">Department of Biology AESP  Instructor/Lecturer </t>
  </si>
  <si>
    <t xml:space="preserve">Department of Biology AESP   Instructor/Lecturer </t>
  </si>
  <si>
    <t xml:space="preserve">Department of Biology Annual Evaluation Standards and Procedures (AESP)  Instructor/Lecturer </t>
  </si>
  <si>
    <t>b) New course or lab course development or new format (e.g. Online Course) (per course)</t>
  </si>
  <si>
    <t>c) Development of Project Based Learning (PBL) modules</t>
  </si>
  <si>
    <t>d) Providing additional tutoring/help sessions/other support outside normal class /office hours (per course)</t>
  </si>
  <si>
    <t>e) Involvement in unassigned classes (e.g., guest lecturer) (points per lecture)</t>
  </si>
  <si>
    <t>Actual Score =</t>
  </si>
  <si>
    <t>FTE =0.95</t>
  </si>
  <si>
    <t xml:space="preserve">FTE ≥0.6 and &lt;0.95 </t>
  </si>
  <si>
    <t>Overall Assessment</t>
  </si>
  <si>
    <t>Outstanding ≥ 20 (score = 4)</t>
  </si>
  <si>
    <t>III.  Faculty Other Assigned Duties Worksheet</t>
  </si>
  <si>
    <t>D. Chair's discretionary points for assignment, effort, workload, excellence and success</t>
  </si>
  <si>
    <t>Satisfactory ≥ 10 to &lt; 15 (score = 2)</t>
  </si>
  <si>
    <t>Above satisfactory ≥15 to &lt; 20 (score = 3)</t>
  </si>
  <si>
    <t>A2) Member of department committee</t>
  </si>
  <si>
    <t>A3) Member of a College or University committee or similar working group</t>
  </si>
  <si>
    <t>A4) Participate in new student orientation and/or recruitment (per event)</t>
  </si>
  <si>
    <t>A5) Advisor to UCF recognized student organization</t>
  </si>
  <si>
    <t>A6) Engagement in Dept/COS/UCF philanthropic activities (attend fundraiser, write proposals, etc)</t>
  </si>
  <si>
    <t>A7) Attend UCF graduation (pts per graduation ceremony)</t>
  </si>
  <si>
    <t>A8) Recipient of major COS/UCF service award (including FCTL, Women's Center, Faculty Excellence)</t>
  </si>
  <si>
    <t>Outstanding ≥15 (or ≥20)</t>
  </si>
  <si>
    <t>Satisfactory ≥5 to &lt;10 (or ≥10 to &lt;15)</t>
  </si>
  <si>
    <t>Above satisfactory ≥10 to &lt;15 (or ≥15 to &lt;20)</t>
  </si>
  <si>
    <t>C1) Undergraduate student mentorship (per student per semester):</t>
  </si>
  <si>
    <t>a) Independent Study</t>
  </si>
  <si>
    <t>b) Research</t>
  </si>
  <si>
    <t>c) Honors in the Major advising</t>
  </si>
  <si>
    <t>d) Oral presentation or poster by a mentored undergraduate student (see C1.a or C1.b) at a regional meeting</t>
  </si>
  <si>
    <t>e) Oral presentation or poster by a mentored undergraduate student (see C1.a or C1.b) at a national or international meeting</t>
  </si>
  <si>
    <t>Section C Total</t>
  </si>
  <si>
    <t>C2) Direct supervision of UTAs/GTAs (per student per semester)</t>
  </si>
  <si>
    <t>C. Non-course Teaching: (Maximum of 10 Points)</t>
  </si>
  <si>
    <t>II. Service (Points in this category awarded per occurrence)</t>
  </si>
  <si>
    <t>A1) Significant engagement in Undergraduate academic advising (/year)</t>
  </si>
  <si>
    <t>B3) Teaching Awards: (only one Undergraduate or one Graduate award may be used)</t>
  </si>
  <si>
    <t xml:space="preserve">        Assignment (%)   x   Worksheet  Rating   =     Sub SCORE</t>
  </si>
  <si>
    <t>------------</t>
  </si>
  <si>
    <t>Approved by Faculty Excellence 
Available for first use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</si>
</sst>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b/>
      <sz val="11"/>
      <color theme="1"/>
      <name val="Calibri"/>
      <family val="2"/>
      <scheme val="minor"/>
    </font>
    <font>
      <sz val="12"/>
      <color theme="1"/>
      <name val="Times New Roman"/>
      <family val="1"/>
    </font>
    <font>
      <b/>
      <sz val="11"/>
      <color indexed="8"/>
      <name val="Calibri"/>
      <family val="2"/>
    </font>
    <font>
      <b/>
      <sz val="14"/>
      <color indexed="8"/>
      <name val="Calibri"/>
      <family val="2"/>
    </font>
    <font>
      <b/>
      <sz val="12"/>
      <color indexed="8"/>
      <name val="Calibri"/>
      <family val="2"/>
    </font>
    <font>
      <b/>
      <i/>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sz val="26"/>
      <color theme="1"/>
      <name val="Times New Roman"/>
      <family val="1"/>
    </font>
    <font>
      <sz val="14"/>
      <color theme="1"/>
      <name val="Calibri"/>
      <family val="2"/>
      <scheme val="minor"/>
    </font>
    <font>
      <b/>
      <sz val="14"/>
      <color theme="1"/>
      <name val="Calibri"/>
      <family val="2"/>
      <scheme val="minor"/>
    </font>
    <font>
      <b/>
      <sz val="12"/>
      <color theme="1"/>
      <name val="Calibri"/>
      <family val="2"/>
      <scheme val="minor"/>
    </font>
    <font>
      <b/>
      <sz val="18"/>
      <color rgb="FFFF0000"/>
      <name val="Calibri"/>
      <family val="2"/>
      <scheme val="minor"/>
    </font>
    <font>
      <b/>
      <sz val="18"/>
      <color theme="1"/>
      <name val="Calibri"/>
      <family val="2"/>
    </font>
    <font>
      <b/>
      <i/>
      <sz val="12"/>
      <color indexed="8"/>
      <name val="Calibri"/>
      <family val="2"/>
    </font>
    <font>
      <sz val="12"/>
      <color theme="1"/>
      <name val="Calibri"/>
      <family val="2"/>
      <scheme val="minor"/>
    </font>
    <font>
      <b/>
      <sz val="16"/>
      <color indexed="8"/>
      <name val="Calibri"/>
      <family val="2"/>
    </font>
    <font>
      <sz val="11"/>
      <color rgb="FF00B0F0"/>
      <name val="Calibri"/>
      <family val="2"/>
      <scheme val="minor"/>
    </font>
    <font>
      <sz val="12"/>
      <name val="Times New Roman"/>
      <family val="1"/>
    </font>
    <font>
      <b/>
      <sz val="26"/>
      <color rgb="FFFF0000"/>
      <name val="Times New Roman"/>
      <family val="1"/>
    </font>
    <font>
      <b/>
      <sz val="11"/>
      <color rgb="FF99CC00"/>
      <name val="Calibri"/>
      <family val="2"/>
      <scheme val="minor"/>
    </font>
    <font>
      <b/>
      <sz val="11"/>
      <color rgb="FF00B050"/>
      <name val="Calibri"/>
      <family val="2"/>
      <scheme val="minor"/>
    </font>
    <font>
      <b/>
      <sz val="12"/>
      <color theme="1"/>
      <name val="Calibri"/>
      <family val="2"/>
    </font>
    <font>
      <b/>
      <sz val="14"/>
      <name val="Calibri"/>
      <family val="2"/>
      <scheme val="minor"/>
    </font>
    <font>
      <b/>
      <sz val="12"/>
      <name val="Calibri"/>
      <family val="2"/>
    </font>
    <font>
      <b/>
      <sz val="11"/>
      <name val="Calibri"/>
      <family val="2"/>
    </font>
    <font>
      <b/>
      <i/>
      <sz val="12"/>
      <name val="Calibri"/>
      <family val="2"/>
    </font>
    <font>
      <b/>
      <sz val="16"/>
      <name val="Calibri"/>
      <family val="2"/>
      <scheme val="minor"/>
    </font>
    <font>
      <sz val="14"/>
      <color rgb="FF00B0F0"/>
      <name val="Calibri"/>
      <family val="2"/>
      <scheme val="minor"/>
    </font>
    <font>
      <sz val="11"/>
      <color theme="1"/>
      <name val="Calibri"/>
      <family val="2"/>
    </font>
    <font>
      <b/>
      <sz val="11"/>
      <color rgb="FF000000"/>
      <name val="Calibri"/>
      <family val="2"/>
    </font>
    <font>
      <b/>
      <sz val="12"/>
      <color rgb="FF000000"/>
      <name val="Calibri"/>
      <family val="2"/>
    </font>
    <font>
      <b/>
      <sz val="14"/>
      <color rgb="FF000000"/>
      <name val="Calibri"/>
      <family val="2"/>
    </font>
    <font>
      <b/>
      <sz val="12"/>
      <name val="Calibri"/>
      <family val="2"/>
      <scheme val="minor"/>
    </font>
    <font>
      <sz val="11"/>
      <color indexed="8"/>
      <name val="Calibri"/>
      <family val="2"/>
    </font>
    <font>
      <sz val="11"/>
      <color theme="0"/>
      <name val="Calibri"/>
      <family val="2"/>
      <scheme val="minor"/>
    </font>
    <font>
      <b/>
      <sz val="12"/>
      <color theme="0"/>
      <name val="Calibri"/>
      <family val="2"/>
    </font>
    <font>
      <b/>
      <sz val="16"/>
      <color rgb="FF00B050"/>
      <name val="Calibri"/>
      <family val="2"/>
      <scheme val="minor"/>
    </font>
    <font>
      <i/>
      <sz val="12"/>
      <color theme="1"/>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4" tint="0.79998168889431442"/>
        <bgColor indexed="64"/>
      </patternFill>
    </fill>
    <fill>
      <patternFill patternType="solid">
        <fgColor rgb="FF99CC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9CC00"/>
        <bgColor rgb="FF000000"/>
      </patternFill>
    </fill>
    <fill>
      <patternFill patternType="solid">
        <fgColor rgb="FFFFC000"/>
        <bgColor rgb="FF000000"/>
      </patternFill>
    </fill>
    <fill>
      <patternFill patternType="solid">
        <fgColor rgb="FFFF0000"/>
        <bgColor rgb="FF000000"/>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style="thin">
        <color auto="1"/>
      </top>
      <bottom/>
      <diagonal/>
    </border>
  </borders>
  <cellStyleXfs count="1">
    <xf numFmtId="0" fontId="0" fillId="0" borderId="0"/>
  </cellStyleXfs>
  <cellXfs count="236">
    <xf numFmtId="0" fontId="0" fillId="0" borderId="0" xfId="0"/>
    <xf numFmtId="0" fontId="1" fillId="0" borderId="0" xfId="0" applyFont="1"/>
    <xf numFmtId="0" fontId="0" fillId="0" borderId="0" xfId="0" applyAlignment="1">
      <alignment horizontal="center"/>
    </xf>
    <xf numFmtId="0" fontId="0" fillId="2" borderId="0" xfId="0" applyFill="1" applyAlignment="1">
      <alignment horizontal="center"/>
    </xf>
    <xf numFmtId="0" fontId="0" fillId="0" borderId="0" xfId="0" applyAlignment="1" applyProtection="1">
      <alignment horizontal="center"/>
    </xf>
    <xf numFmtId="0" fontId="2" fillId="0" borderId="0" xfId="0" applyFont="1" applyAlignment="1">
      <alignment vertical="center"/>
    </xf>
    <xf numFmtId="0" fontId="2" fillId="0" borderId="0" xfId="0" applyFont="1"/>
    <xf numFmtId="0" fontId="0" fillId="0" borderId="0" xfId="0" applyFont="1"/>
    <xf numFmtId="0" fontId="0" fillId="3" borderId="0" xfId="0" applyFill="1"/>
    <xf numFmtId="0" fontId="0" fillId="0" borderId="0" xfId="0" applyFill="1"/>
    <xf numFmtId="0" fontId="0" fillId="0" borderId="0" xfId="0" applyFill="1" applyAlignment="1">
      <alignment horizontal="center"/>
    </xf>
    <xf numFmtId="0" fontId="1" fillId="0" borderId="0" xfId="0" applyFont="1" applyProtection="1"/>
    <xf numFmtId="0" fontId="0" fillId="0" borderId="0" xfId="0" applyProtection="1"/>
    <xf numFmtId="0" fontId="0" fillId="0" borderId="0" xfId="0" applyFill="1" applyProtection="1"/>
    <xf numFmtId="0" fontId="0" fillId="3" borderId="0" xfId="0" applyFill="1" applyProtection="1"/>
    <xf numFmtId="0" fontId="0" fillId="0" borderId="0" xfId="0" applyFont="1" applyProtection="1"/>
    <xf numFmtId="0" fontId="2" fillId="0" borderId="0" xfId="0" applyFont="1" applyProtection="1"/>
    <xf numFmtId="0" fontId="0" fillId="0" borderId="0" xfId="0" applyFill="1" applyAlignment="1" applyProtection="1">
      <alignment horizontal="center"/>
    </xf>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8" fillId="0" borderId="0" xfId="0" applyFont="1"/>
    <xf numFmtId="0" fontId="7" fillId="0" borderId="0" xfId="0" applyFont="1" applyProtection="1"/>
    <xf numFmtId="0" fontId="0" fillId="0" borderId="1" xfId="0" applyBorder="1" applyAlignment="1" applyProtection="1">
      <alignment horizontal="center"/>
    </xf>
    <xf numFmtId="0" fontId="0" fillId="0" borderId="1" xfId="0" applyFill="1" applyBorder="1" applyAlignment="1" applyProtection="1">
      <alignment horizontal="center"/>
    </xf>
    <xf numFmtId="0" fontId="0" fillId="0" borderId="1" xfId="0" applyBorder="1" applyAlignment="1" applyProtection="1">
      <alignment horizontal="center"/>
      <protection locked="0"/>
    </xf>
    <xf numFmtId="0" fontId="0" fillId="0" borderId="1" xfId="0" applyBorder="1" applyProtection="1"/>
    <xf numFmtId="0" fontId="0" fillId="0" borderId="1" xfId="0" applyFill="1" applyBorder="1" applyAlignment="1">
      <alignment horizontal="center"/>
    </xf>
    <xf numFmtId="0" fontId="0" fillId="0" borderId="1" xfId="0" applyBorder="1" applyAlignment="1">
      <alignment horizontal="center"/>
    </xf>
    <xf numFmtId="0" fontId="0" fillId="3" borderId="1" xfId="0" applyFill="1" applyBorder="1" applyAlignment="1">
      <alignment horizontal="center"/>
    </xf>
    <xf numFmtId="0" fontId="1" fillId="3" borderId="1" xfId="0" applyFont="1" applyFill="1" applyBorder="1" applyAlignment="1">
      <alignment horizontal="center"/>
    </xf>
    <xf numFmtId="0" fontId="5" fillId="5" borderId="1" xfId="0" applyFont="1" applyFill="1" applyBorder="1" applyAlignment="1">
      <alignment horizontal="center"/>
    </xf>
    <xf numFmtId="0" fontId="10" fillId="0" borderId="0" xfId="0" applyFont="1"/>
    <xf numFmtId="0" fontId="1" fillId="0" borderId="0" xfId="0" applyFont="1" applyFill="1" applyProtection="1"/>
    <xf numFmtId="0" fontId="0" fillId="0" borderId="1" xfId="0" quotePrefix="1" applyFill="1" applyBorder="1" applyAlignment="1" applyProtection="1">
      <alignment horizontal="center"/>
    </xf>
    <xf numFmtId="0" fontId="9" fillId="0" borderId="0" xfId="0" applyFont="1" applyProtection="1"/>
    <xf numFmtId="0" fontId="12" fillId="0" borderId="0" xfId="0" applyFont="1" applyAlignment="1">
      <alignment horizontal="left"/>
    </xf>
    <xf numFmtId="2" fontId="0" fillId="0" borderId="0" xfId="0" applyNumberFormat="1"/>
    <xf numFmtId="0" fontId="11" fillId="0" borderId="0" xfId="0" applyFont="1" applyAlignment="1"/>
    <xf numFmtId="0" fontId="13" fillId="0" borderId="0" xfId="0" applyFont="1" applyAlignment="1"/>
    <xf numFmtId="0" fontId="13" fillId="0" borderId="0" xfId="0" applyFont="1" applyAlignment="1">
      <alignment horizontal="left"/>
    </xf>
    <xf numFmtId="0" fontId="15" fillId="0" borderId="0" xfId="0" applyFont="1"/>
    <xf numFmtId="0" fontId="14" fillId="0" borderId="0" xfId="0" applyFont="1" applyFill="1" applyBorder="1" applyAlignment="1">
      <alignment horizontal="left"/>
    </xf>
    <xf numFmtId="0" fontId="0" fillId="8" borderId="1" xfId="0" applyFill="1" applyBorder="1" applyAlignment="1" applyProtection="1">
      <alignment horizontal="center"/>
    </xf>
    <xf numFmtId="0" fontId="5" fillId="0" borderId="0" xfId="0" applyFont="1" applyFill="1" applyBorder="1" applyAlignment="1">
      <alignment horizontal="center"/>
    </xf>
    <xf numFmtId="0" fontId="5" fillId="0" borderId="0" xfId="0" applyFont="1" applyFill="1"/>
    <xf numFmtId="0" fontId="17" fillId="0" borderId="0" xfId="0" applyFont="1"/>
    <xf numFmtId="0" fontId="5" fillId="2" borderId="1" xfId="0" applyFont="1" applyFill="1" applyBorder="1" applyAlignment="1">
      <alignment horizontal="center"/>
    </xf>
    <xf numFmtId="0" fontId="5" fillId="0" borderId="0" xfId="0" applyFont="1" applyAlignment="1"/>
    <xf numFmtId="1" fontId="0" fillId="0" borderId="0" xfId="0" applyNumberFormat="1"/>
    <xf numFmtId="49" fontId="0" fillId="0" borderId="0" xfId="0" quotePrefix="1" applyNumberFormat="1"/>
    <xf numFmtId="49" fontId="0" fillId="0" borderId="0" xfId="0" applyNumberFormat="1"/>
    <xf numFmtId="0" fontId="1" fillId="0" borderId="0" xfId="0" applyFont="1" applyBorder="1" applyProtection="1">
      <protection locked="0"/>
    </xf>
    <xf numFmtId="0" fontId="0" fillId="0" borderId="0" xfId="0" applyBorder="1" applyProtection="1">
      <protection locked="0"/>
    </xf>
    <xf numFmtId="0" fontId="0" fillId="0" borderId="0" xfId="0" applyBorder="1"/>
    <xf numFmtId="0" fontId="0" fillId="0" borderId="0" xfId="0" applyBorder="1" applyAlignment="1">
      <alignment horizontal="center"/>
    </xf>
    <xf numFmtId="0" fontId="0" fillId="3" borderId="0" xfId="0" applyFill="1" applyBorder="1"/>
    <xf numFmtId="0" fontId="19" fillId="0" borderId="0" xfId="0" applyFont="1" applyProtection="1"/>
    <xf numFmtId="0" fontId="9" fillId="0" borderId="0" xfId="0" applyFont="1" applyAlignment="1">
      <alignment horizontal="center"/>
    </xf>
    <xf numFmtId="0" fontId="20" fillId="0" borderId="0" xfId="0" applyFont="1"/>
    <xf numFmtId="0" fontId="9" fillId="0" borderId="0" xfId="0" applyFont="1"/>
    <xf numFmtId="0" fontId="20" fillId="0" borderId="0" xfId="0" applyFont="1" applyAlignment="1">
      <alignment vertical="center"/>
    </xf>
    <xf numFmtId="0" fontId="21" fillId="0" borderId="0" xfId="0" applyFont="1"/>
    <xf numFmtId="0" fontId="22" fillId="0" borderId="0" xfId="0" applyFont="1" applyBorder="1" applyAlignment="1">
      <alignment horizontal="center"/>
    </xf>
    <xf numFmtId="0" fontId="23" fillId="0" borderId="0" xfId="0" applyFont="1"/>
    <xf numFmtId="0" fontId="1" fillId="0" borderId="1" xfId="0" applyFont="1" applyBorder="1" applyAlignment="1">
      <alignment horizontal="center"/>
    </xf>
    <xf numFmtId="0" fontId="1" fillId="0" borderId="1" xfId="0" applyFont="1" applyFill="1" applyBorder="1" applyAlignment="1" applyProtection="1">
      <alignment horizontal="center"/>
    </xf>
    <xf numFmtId="0" fontId="24" fillId="0" borderId="1" xfId="0" applyFont="1" applyBorder="1" applyAlignment="1">
      <alignment horizontal="center"/>
    </xf>
    <xf numFmtId="0" fontId="24" fillId="0" borderId="1" xfId="0" applyFont="1" applyBorder="1" applyAlignment="1">
      <alignment horizontal="center" wrapText="1"/>
    </xf>
    <xf numFmtId="0" fontId="1" fillId="0" borderId="1" xfId="0" applyFont="1" applyFill="1" applyBorder="1" applyAlignment="1">
      <alignment horizontal="center"/>
    </xf>
    <xf numFmtId="0" fontId="1" fillId="0" borderId="1" xfId="0" applyFont="1" applyBorder="1" applyAlignment="1" applyProtection="1">
      <alignment horizontal="center"/>
    </xf>
    <xf numFmtId="0" fontId="12" fillId="0" borderId="0" xfId="0" applyFont="1"/>
    <xf numFmtId="0" fontId="11" fillId="0" borderId="0" xfId="0" applyFont="1" applyProtection="1"/>
    <xf numFmtId="0" fontId="11" fillId="0" borderId="0" xfId="0" applyFont="1" applyAlignment="1" applyProtection="1">
      <alignment horizontal="center"/>
    </xf>
    <xf numFmtId="0" fontId="11" fillId="0" borderId="0" xfId="0" applyFont="1"/>
    <xf numFmtId="0" fontId="11" fillId="0" borderId="0" xfId="0" applyFont="1" applyAlignment="1">
      <alignment horizontal="center"/>
    </xf>
    <xf numFmtId="0" fontId="11" fillId="0" borderId="0" xfId="0" applyFont="1" applyFill="1" applyAlignment="1">
      <alignment horizontal="center"/>
    </xf>
    <xf numFmtId="0" fontId="0" fillId="10" borderId="1" xfId="0" applyFill="1" applyBorder="1" applyAlignment="1" applyProtection="1">
      <alignment horizontal="center"/>
      <protection locked="0"/>
    </xf>
    <xf numFmtId="0" fontId="0" fillId="10" borderId="1" xfId="0" applyFill="1" applyBorder="1" applyAlignment="1" applyProtection="1">
      <alignment horizontal="center"/>
    </xf>
    <xf numFmtId="0" fontId="0" fillId="10" borderId="1" xfId="0" quotePrefix="1" applyNumberFormat="1" applyFill="1" applyBorder="1" applyAlignment="1" applyProtection="1">
      <alignment horizontal="center"/>
      <protection locked="0"/>
    </xf>
    <xf numFmtId="0" fontId="1" fillId="0" borderId="0" xfId="0" applyFont="1" applyAlignment="1" applyProtection="1">
      <alignment horizontal="left"/>
    </xf>
    <xf numFmtId="0" fontId="7" fillId="0" borderId="0" xfId="0" applyFont="1" applyBorder="1" applyAlignment="1" applyProtection="1">
      <alignment horizontal="center"/>
    </xf>
    <xf numFmtId="0" fontId="7" fillId="0" borderId="0" xfId="0" applyFont="1" applyFill="1" applyBorder="1" applyAlignment="1" applyProtection="1">
      <alignment horizontal="center"/>
    </xf>
    <xf numFmtId="0" fontId="0" fillId="0" borderId="0" xfId="0" applyBorder="1" applyAlignment="1" applyProtection="1">
      <alignment horizontal="center"/>
    </xf>
    <xf numFmtId="0" fontId="7" fillId="0" borderId="0" xfId="0" applyFont="1" applyFill="1" applyBorder="1" applyAlignment="1" applyProtection="1">
      <alignment horizontal="center"/>
      <protection locked="0"/>
    </xf>
    <xf numFmtId="0" fontId="1" fillId="0" borderId="0" xfId="0" applyFont="1" applyBorder="1" applyAlignment="1" applyProtection="1">
      <alignment horizontal="center"/>
    </xf>
    <xf numFmtId="0" fontId="1" fillId="0" borderId="0" xfId="0" applyFont="1" applyBorder="1" applyAlignment="1" applyProtection="1">
      <alignment horizontal="center" wrapText="1"/>
    </xf>
    <xf numFmtId="0" fontId="0" fillId="0" borderId="0" xfId="0" applyBorder="1" applyAlignment="1" applyProtection="1">
      <alignment horizontal="center"/>
      <protection locked="0"/>
    </xf>
    <xf numFmtId="1" fontId="0" fillId="0" borderId="1" xfId="0" applyNumberFormat="1" applyFill="1" applyBorder="1" applyAlignment="1" applyProtection="1">
      <alignment horizontal="center"/>
    </xf>
    <xf numFmtId="1" fontId="10" fillId="0" borderId="0" xfId="0" applyNumberFormat="1" applyFont="1"/>
    <xf numFmtId="1" fontId="0" fillId="0" borderId="0" xfId="0" applyNumberFormat="1" applyFill="1" applyAlignment="1" applyProtection="1">
      <alignment horizontal="center"/>
    </xf>
    <xf numFmtId="1" fontId="7" fillId="0" borderId="0" xfId="0" applyNumberFormat="1" applyFont="1" applyFill="1" applyBorder="1" applyAlignment="1" applyProtection="1">
      <alignment horizontal="center"/>
    </xf>
    <xf numFmtId="1" fontId="9" fillId="0" borderId="1" xfId="0" applyNumberFormat="1" applyFont="1" applyFill="1" applyBorder="1" applyAlignment="1" applyProtection="1">
      <alignment horizontal="center"/>
    </xf>
    <xf numFmtId="1" fontId="0" fillId="2" borderId="0" xfId="0" applyNumberFormat="1" applyFill="1" applyAlignment="1" applyProtection="1">
      <alignment horizontal="center"/>
    </xf>
    <xf numFmtId="0" fontId="11" fillId="0" borderId="0" xfId="0" applyFont="1" applyBorder="1" applyAlignment="1" applyProtection="1">
      <alignment horizontal="center"/>
    </xf>
    <xf numFmtId="0" fontId="11" fillId="0" borderId="0" xfId="0" applyFont="1" applyBorder="1" applyProtection="1"/>
    <xf numFmtId="1" fontId="0" fillId="0" borderId="0" xfId="0" applyNumberFormat="1" applyFill="1" applyBorder="1" applyAlignment="1" applyProtection="1">
      <alignment horizontal="center"/>
    </xf>
    <xf numFmtId="0" fontId="25" fillId="0" borderId="0" xfId="0" applyFont="1" applyProtection="1"/>
    <xf numFmtId="0" fontId="8" fillId="0" borderId="1" xfId="0" applyFont="1" applyBorder="1" applyAlignment="1" applyProtection="1">
      <alignment horizontal="center"/>
    </xf>
    <xf numFmtId="0" fontId="0" fillId="0" borderId="1" xfId="0" applyFont="1" applyBorder="1" applyAlignment="1" applyProtection="1">
      <alignment horizontal="center"/>
      <protection locked="0"/>
    </xf>
    <xf numFmtId="1" fontId="8" fillId="8" borderId="1" xfId="0" applyNumberFormat="1" applyFont="1" applyFill="1" applyBorder="1" applyAlignment="1" applyProtection="1">
      <alignment horizontal="center"/>
    </xf>
    <xf numFmtId="1" fontId="1" fillId="8" borderId="1" xfId="0" applyNumberFormat="1" applyFont="1" applyFill="1" applyBorder="1" applyAlignment="1" applyProtection="1">
      <alignment horizontal="center"/>
    </xf>
    <xf numFmtId="1" fontId="1" fillId="0" borderId="1" xfId="0" applyNumberFormat="1" applyFont="1" applyFill="1" applyBorder="1" applyAlignment="1" applyProtection="1">
      <alignment horizontal="center"/>
    </xf>
    <xf numFmtId="0" fontId="1" fillId="8" borderId="1" xfId="0" applyFont="1" applyFill="1" applyBorder="1" applyAlignment="1">
      <alignment horizontal="center"/>
    </xf>
    <xf numFmtId="0" fontId="12" fillId="0" borderId="0" xfId="0" applyFont="1" applyAlignment="1">
      <alignment horizontal="left"/>
    </xf>
    <xf numFmtId="0" fontId="4" fillId="0" borderId="0" xfId="0" applyFont="1" applyAlignment="1">
      <alignment horizontal="left"/>
    </xf>
    <xf numFmtId="0" fontId="9" fillId="0" borderId="1" xfId="0" applyFont="1" applyBorder="1" applyAlignment="1">
      <alignment horizontal="center"/>
    </xf>
    <xf numFmtId="0" fontId="9" fillId="0" borderId="1" xfId="0" applyFont="1" applyFill="1" applyBorder="1" applyAlignment="1">
      <alignment horizontal="center"/>
    </xf>
    <xf numFmtId="0" fontId="8" fillId="0" borderId="1" xfId="0" applyFont="1" applyBorder="1" applyAlignment="1">
      <alignment horizontal="center"/>
    </xf>
    <xf numFmtId="0" fontId="9" fillId="10" borderId="1" xfId="0" applyFont="1" applyFill="1" applyBorder="1" applyAlignment="1" applyProtection="1">
      <alignment horizontal="center"/>
      <protection locked="0"/>
    </xf>
    <xf numFmtId="0" fontId="9" fillId="0" borderId="1" xfId="0" applyFont="1" applyFill="1" applyBorder="1" applyAlignment="1" applyProtection="1">
      <alignment horizontal="center"/>
    </xf>
    <xf numFmtId="0" fontId="9" fillId="0" borderId="1" xfId="0" applyFont="1" applyBorder="1"/>
    <xf numFmtId="0" fontId="27" fillId="0" borderId="1" xfId="0" applyFont="1" applyBorder="1" applyAlignment="1" applyProtection="1">
      <alignment horizontal="center"/>
    </xf>
    <xf numFmtId="0" fontId="9" fillId="0" borderId="0" xfId="0" applyFont="1" applyAlignment="1" applyProtection="1">
      <alignment horizontal="center"/>
    </xf>
    <xf numFmtId="0" fontId="9" fillId="0" borderId="0" xfId="0" applyFont="1" applyFill="1" applyAlignment="1" applyProtection="1">
      <alignment horizontal="center"/>
    </xf>
    <xf numFmtId="0" fontId="8" fillId="0" borderId="5" xfId="0" applyFont="1" applyBorder="1" applyAlignment="1" applyProtection="1">
      <alignment horizontal="center"/>
    </xf>
    <xf numFmtId="0" fontId="9" fillId="0" borderId="0" xfId="0" applyFont="1" applyFill="1" applyProtection="1"/>
    <xf numFmtId="0" fontId="8" fillId="0" borderId="0" xfId="0" applyFont="1" applyFill="1" applyBorder="1" applyAlignment="1">
      <alignment horizontal="left"/>
    </xf>
    <xf numFmtId="0" fontId="8" fillId="0" borderId="0" xfId="0" applyFont="1" applyFill="1" applyBorder="1" applyAlignment="1" applyProtection="1">
      <alignment horizontal="left"/>
    </xf>
    <xf numFmtId="0" fontId="9" fillId="0" borderId="1" xfId="0" applyFont="1" applyBorder="1" applyAlignment="1" applyProtection="1">
      <alignment horizontal="center"/>
    </xf>
    <xf numFmtId="0" fontId="0" fillId="0" borderId="1" xfId="0" applyFont="1" applyBorder="1" applyAlignment="1" applyProtection="1">
      <alignment horizontal="center"/>
    </xf>
    <xf numFmtId="0" fontId="0" fillId="10" borderId="1" xfId="0" applyFont="1" applyFill="1" applyBorder="1" applyAlignment="1" applyProtection="1">
      <alignment horizontal="center"/>
      <protection locked="0"/>
    </xf>
    <xf numFmtId="0" fontId="0" fillId="0" borderId="1" xfId="0" applyFont="1" applyFill="1" applyBorder="1" applyAlignment="1" applyProtection="1">
      <alignment horizontal="center"/>
    </xf>
    <xf numFmtId="0" fontId="9" fillId="0" borderId="1" xfId="0" applyFont="1" applyBorder="1" applyAlignment="1">
      <alignment horizontal="left"/>
    </xf>
    <xf numFmtId="0" fontId="0" fillId="8" borderId="0" xfId="0" applyFill="1" applyProtection="1"/>
    <xf numFmtId="0" fontId="0" fillId="8" borderId="0" xfId="0" applyFill="1" applyAlignment="1" applyProtection="1">
      <alignment horizontal="center"/>
    </xf>
    <xf numFmtId="0" fontId="0" fillId="8" borderId="1" xfId="0" applyFill="1" applyBorder="1" applyProtection="1"/>
    <xf numFmtId="0" fontId="0" fillId="8" borderId="0" xfId="0" applyFill="1"/>
    <xf numFmtId="0" fontId="0" fillId="8" borderId="1" xfId="0" applyFill="1" applyBorder="1" applyAlignment="1">
      <alignment horizontal="center"/>
    </xf>
    <xf numFmtId="0" fontId="0" fillId="8" borderId="0" xfId="0" applyFill="1" applyAlignment="1">
      <alignment horizontal="center"/>
    </xf>
    <xf numFmtId="49" fontId="9" fillId="0" borderId="1" xfId="0" quotePrefix="1" applyNumberFormat="1" applyFont="1" applyBorder="1" applyAlignment="1">
      <alignment horizontal="center"/>
    </xf>
    <xf numFmtId="0" fontId="26" fillId="0" borderId="0" xfId="0" applyFont="1" applyAlignment="1">
      <alignment horizontal="left"/>
    </xf>
    <xf numFmtId="0" fontId="30" fillId="0" borderId="0" xfId="0" applyFont="1" applyProtection="1"/>
    <xf numFmtId="49" fontId="19" fillId="0" borderId="0" xfId="0" applyNumberFormat="1" applyFont="1" applyProtection="1"/>
    <xf numFmtId="0" fontId="19" fillId="0" borderId="0" xfId="0" applyFont="1" applyFill="1" applyProtection="1"/>
    <xf numFmtId="1" fontId="0" fillId="11" borderId="1" xfId="0" applyNumberFormat="1" applyFont="1" applyFill="1" applyBorder="1" applyAlignment="1" applyProtection="1">
      <alignment horizontal="center"/>
    </xf>
    <xf numFmtId="1" fontId="8" fillId="11" borderId="1" xfId="0" applyNumberFormat="1" applyFont="1" applyFill="1" applyBorder="1" applyAlignment="1" applyProtection="1">
      <alignment horizontal="center"/>
    </xf>
    <xf numFmtId="0" fontId="12" fillId="0" borderId="0" xfId="0" applyFont="1" applyProtection="1"/>
    <xf numFmtId="0" fontId="3" fillId="12" borderId="1" xfId="0" applyFont="1" applyFill="1" applyBorder="1" applyAlignment="1">
      <alignment horizontal="center"/>
    </xf>
    <xf numFmtId="0" fontId="32" fillId="0" borderId="0" xfId="0" applyFont="1" applyFill="1" applyBorder="1" applyProtection="1"/>
    <xf numFmtId="0" fontId="31" fillId="0" borderId="0" xfId="0" applyFont="1" applyFill="1" applyBorder="1" applyProtection="1"/>
    <xf numFmtId="0" fontId="33" fillId="0" borderId="1" xfId="0" applyFont="1" applyFill="1" applyBorder="1" applyAlignment="1">
      <alignment horizontal="center"/>
    </xf>
    <xf numFmtId="0" fontId="33" fillId="0" borderId="1" xfId="0" applyFont="1" applyFill="1" applyBorder="1" applyAlignment="1">
      <alignment horizontal="center" wrapText="1"/>
    </xf>
    <xf numFmtId="0" fontId="31" fillId="0" borderId="1" xfId="0" applyFont="1" applyFill="1" applyBorder="1" applyAlignment="1" applyProtection="1">
      <alignment horizontal="center"/>
      <protection locked="0"/>
    </xf>
    <xf numFmtId="0" fontId="31" fillId="0" borderId="1" xfId="0" applyFont="1" applyFill="1" applyBorder="1" applyProtection="1"/>
    <xf numFmtId="0" fontId="32" fillId="0" borderId="1" xfId="0" applyFont="1" applyFill="1" applyBorder="1" applyAlignment="1" applyProtection="1">
      <alignment horizontal="center"/>
    </xf>
    <xf numFmtId="0" fontId="31" fillId="13" borderId="0" xfId="0" applyFont="1" applyFill="1" applyBorder="1" applyProtection="1"/>
    <xf numFmtId="0" fontId="34" fillId="0" borderId="0" xfId="0" applyFont="1" applyFill="1" applyBorder="1" applyAlignment="1">
      <alignment horizontal="right"/>
    </xf>
    <xf numFmtId="0" fontId="32" fillId="14" borderId="1" xfId="0" applyFont="1" applyFill="1" applyBorder="1" applyAlignment="1">
      <alignment horizontal="center"/>
    </xf>
    <xf numFmtId="0" fontId="34" fillId="0" borderId="0" xfId="0" applyFont="1" applyFill="1" applyBorder="1" applyProtection="1"/>
    <xf numFmtId="0" fontId="33" fillId="0" borderId="0" xfId="0" applyFont="1" applyFill="1" applyBorder="1" applyAlignment="1">
      <alignment horizontal="center" wrapText="1"/>
    </xf>
    <xf numFmtId="0" fontId="32" fillId="0" borderId="0" xfId="0" applyFont="1" applyFill="1" applyBorder="1" applyAlignment="1" applyProtection="1">
      <alignment horizontal="center"/>
    </xf>
    <xf numFmtId="0" fontId="32" fillId="0" borderId="0" xfId="0" applyFont="1" applyFill="1" applyBorder="1" applyAlignment="1">
      <alignment horizontal="center"/>
    </xf>
    <xf numFmtId="0" fontId="1" fillId="8" borderId="1" xfId="0" applyFont="1" applyFill="1" applyBorder="1" applyAlignment="1" applyProtection="1">
      <alignment horizontal="right"/>
    </xf>
    <xf numFmtId="0" fontId="1" fillId="8" borderId="5" xfId="0" applyFont="1" applyFill="1" applyBorder="1" applyAlignment="1">
      <alignment horizontal="right"/>
    </xf>
    <xf numFmtId="0" fontId="1" fillId="8" borderId="1" xfId="0" applyFont="1" applyFill="1" applyBorder="1" applyAlignment="1">
      <alignment horizontal="right"/>
    </xf>
    <xf numFmtId="0" fontId="1" fillId="3" borderId="1" xfId="0" applyFont="1" applyFill="1" applyBorder="1" applyAlignment="1">
      <alignment horizontal="right"/>
    </xf>
    <xf numFmtId="0" fontId="3" fillId="0" borderId="0" xfId="0" applyFont="1" applyAlignment="1">
      <alignment horizontal="left"/>
    </xf>
    <xf numFmtId="0" fontId="25" fillId="0" borderId="0" xfId="0" applyFont="1"/>
    <xf numFmtId="0" fontId="36" fillId="0" borderId="0" xfId="0" applyFont="1"/>
    <xf numFmtId="0" fontId="8" fillId="0" borderId="0" xfId="0" applyFont="1" applyFill="1" applyProtection="1"/>
    <xf numFmtId="1" fontId="13" fillId="0" borderId="1" xfId="0" applyNumberFormat="1" applyFont="1" applyFill="1" applyBorder="1" applyAlignment="1" applyProtection="1">
      <alignment horizontal="center"/>
    </xf>
    <xf numFmtId="0" fontId="9" fillId="0" borderId="0" xfId="0" applyFont="1" applyFill="1"/>
    <xf numFmtId="0" fontId="5" fillId="0" borderId="0" xfId="0" applyFont="1" applyAlignment="1">
      <alignment horizontal="left"/>
    </xf>
    <xf numFmtId="0" fontId="5" fillId="0" borderId="0" xfId="0" applyFont="1" applyFill="1" applyAlignment="1"/>
    <xf numFmtId="1" fontId="0" fillId="0" borderId="0" xfId="0" applyNumberFormat="1" applyAlignment="1">
      <alignment horizontal="center"/>
    </xf>
    <xf numFmtId="0" fontId="5" fillId="0" borderId="0" xfId="0" quotePrefix="1" applyFont="1" applyAlignment="1">
      <alignment vertical="top"/>
    </xf>
    <xf numFmtId="0" fontId="38" fillId="0" borderId="0" xfId="0" applyFont="1" applyAlignment="1">
      <alignment horizontal="center"/>
    </xf>
    <xf numFmtId="0" fontId="37" fillId="0" borderId="0" xfId="0" applyFont="1" applyAlignment="1">
      <alignment horizontal="center"/>
    </xf>
    <xf numFmtId="0" fontId="39" fillId="0" borderId="0" xfId="0" applyFont="1" applyAlignment="1">
      <alignment horizontal="center"/>
    </xf>
    <xf numFmtId="0" fontId="5" fillId="4" borderId="1" xfId="0" applyFont="1" applyFill="1" applyBorder="1" applyAlignment="1" applyProtection="1">
      <alignment horizontal="center"/>
      <protection locked="0"/>
    </xf>
    <xf numFmtId="0" fontId="5" fillId="0" borderId="0" xfId="0" applyFont="1" applyProtection="1">
      <protection locked="0"/>
    </xf>
    <xf numFmtId="0" fontId="5" fillId="0" borderId="0" xfId="0" applyFont="1" applyFill="1" applyBorder="1" applyAlignment="1" applyProtection="1">
      <alignment horizontal="center"/>
      <protection locked="0"/>
    </xf>
    <xf numFmtId="0" fontId="31" fillId="15" borderId="1" xfId="0" applyFont="1" applyFill="1" applyBorder="1" applyProtection="1">
      <protection locked="0"/>
    </xf>
    <xf numFmtId="0" fontId="0" fillId="9" borderId="1" xfId="0" applyFill="1" applyBorder="1" applyProtection="1">
      <protection locked="0"/>
    </xf>
    <xf numFmtId="0" fontId="11" fillId="9" borderId="1" xfId="0" applyFont="1" applyFill="1" applyBorder="1" applyProtection="1">
      <protection locked="0"/>
    </xf>
    <xf numFmtId="0" fontId="31" fillId="0" borderId="0" xfId="0" applyFont="1" applyFill="1" applyBorder="1" applyAlignment="1" applyProtection="1">
      <alignment horizontal="center"/>
      <protection locked="0"/>
    </xf>
    <xf numFmtId="0" fontId="27" fillId="0" borderId="0" xfId="0" applyFont="1" applyFill="1" applyBorder="1" applyAlignment="1" applyProtection="1">
      <alignment horizontal="left"/>
      <protection locked="0"/>
    </xf>
    <xf numFmtId="0" fontId="5" fillId="6" borderId="3" xfId="0" applyFont="1" applyFill="1" applyBorder="1" applyAlignment="1">
      <alignment horizontal="center"/>
    </xf>
    <xf numFmtId="0" fontId="5" fillId="6" borderId="2" xfId="0" applyFont="1" applyFill="1" applyBorder="1" applyAlignment="1">
      <alignment horizontal="center"/>
    </xf>
    <xf numFmtId="0" fontId="5" fillId="0" borderId="4" xfId="0" applyFont="1" applyBorder="1" applyAlignment="1">
      <alignment horizontal="center"/>
    </xf>
    <xf numFmtId="0" fontId="4" fillId="0" borderId="0" xfId="0" applyFont="1" applyAlignment="1">
      <alignment horizontal="right"/>
    </xf>
    <xf numFmtId="1" fontId="5" fillId="4" borderId="3" xfId="0" applyNumberFormat="1" applyFont="1" applyFill="1" applyBorder="1" applyAlignment="1">
      <alignment horizontal="center"/>
    </xf>
    <xf numFmtId="1" fontId="5" fillId="4" borderId="2" xfId="0" applyNumberFormat="1" applyFont="1" applyFill="1" applyBorder="1" applyAlignment="1">
      <alignment horizontal="center"/>
    </xf>
    <xf numFmtId="0" fontId="12" fillId="0" borderId="0" xfId="0" applyFont="1" applyAlignment="1">
      <alignment horizontal="left"/>
    </xf>
    <xf numFmtId="0" fontId="4" fillId="0" borderId="0" xfId="0" applyFont="1" applyAlignment="1">
      <alignment horizontal="left"/>
    </xf>
    <xf numFmtId="0" fontId="5" fillId="0" borderId="4" xfId="0" applyFont="1" applyFill="1" applyBorder="1" applyAlignment="1">
      <alignment horizontal="center"/>
    </xf>
    <xf numFmtId="0" fontId="5" fillId="0" borderId="0" xfId="0" applyFont="1" applyAlignment="1">
      <alignment horizontal="left"/>
    </xf>
    <xf numFmtId="0" fontId="29" fillId="7" borderId="3" xfId="0" applyFont="1" applyFill="1" applyBorder="1" applyAlignment="1">
      <alignment horizontal="center"/>
    </xf>
    <xf numFmtId="0" fontId="29" fillId="7" borderId="4" xfId="0" applyFont="1" applyFill="1" applyBorder="1" applyAlignment="1">
      <alignment horizontal="center"/>
    </xf>
    <xf numFmtId="0" fontId="29" fillId="7" borderId="2" xfId="0" applyFont="1" applyFill="1" applyBorder="1" applyAlignment="1">
      <alignment horizontal="center"/>
    </xf>
    <xf numFmtId="0" fontId="18" fillId="0" borderId="0" xfId="0" applyFont="1" applyAlignment="1">
      <alignment horizontal="right"/>
    </xf>
    <xf numFmtId="0" fontId="18" fillId="0" borderId="0" xfId="0" applyFont="1" applyBorder="1" applyAlignment="1">
      <alignment horizontal="right"/>
    </xf>
    <xf numFmtId="0" fontId="5" fillId="0" borderId="0" xfId="0" applyFont="1" applyAlignment="1">
      <alignment horizontal="center"/>
    </xf>
    <xf numFmtId="0" fontId="8" fillId="0" borderId="3" xfId="0" applyFont="1" applyBorder="1" applyAlignment="1" applyProtection="1">
      <alignment horizontal="center" wrapText="1"/>
    </xf>
    <xf numFmtId="0" fontId="8" fillId="0" borderId="2" xfId="0" applyFont="1" applyBorder="1" applyAlignment="1" applyProtection="1">
      <alignment horizontal="center" wrapText="1"/>
    </xf>
    <xf numFmtId="0" fontId="27" fillId="0" borderId="3" xfId="0" applyFont="1" applyFill="1" applyBorder="1" applyAlignment="1" applyProtection="1">
      <alignment horizontal="left"/>
      <protection locked="0"/>
    </xf>
    <xf numFmtId="0" fontId="27" fillId="0" borderId="4" xfId="0" applyFont="1" applyFill="1" applyBorder="1" applyAlignment="1" applyProtection="1">
      <alignment horizontal="left"/>
      <protection locked="0"/>
    </xf>
    <xf numFmtId="0" fontId="27" fillId="0" borderId="2" xfId="0" applyFont="1" applyFill="1" applyBorder="1" applyAlignment="1" applyProtection="1">
      <alignment horizontal="left"/>
      <protection locked="0"/>
    </xf>
    <xf numFmtId="0" fontId="27" fillId="0" borderId="3" xfId="0" applyFont="1" applyFill="1" applyBorder="1" applyAlignment="1">
      <alignment horizontal="left"/>
    </xf>
    <xf numFmtId="0" fontId="27" fillId="0" borderId="4" xfId="0" applyFont="1" applyFill="1" applyBorder="1" applyAlignment="1">
      <alignment horizontal="left"/>
    </xf>
    <xf numFmtId="0" fontId="27" fillId="0" borderId="2" xfId="0" applyFont="1" applyFill="1" applyBorder="1" applyAlignment="1">
      <alignment horizontal="left"/>
    </xf>
    <xf numFmtId="0" fontId="9" fillId="0" borderId="3" xfId="0" applyFont="1" applyBorder="1" applyAlignment="1" applyProtection="1">
      <alignment horizontal="center"/>
    </xf>
    <xf numFmtId="0" fontId="9" fillId="0" borderId="2" xfId="0" applyFont="1" applyBorder="1" applyAlignment="1" applyProtection="1">
      <alignment horizontal="center"/>
    </xf>
    <xf numFmtId="0" fontId="34" fillId="0" borderId="0" xfId="0" applyFont="1" applyFill="1" applyBorder="1" applyAlignment="1">
      <alignment horizontal="center"/>
    </xf>
    <xf numFmtId="0" fontId="34" fillId="0" borderId="6" xfId="0" applyFont="1" applyFill="1" applyBorder="1" applyAlignment="1">
      <alignment horizontal="center"/>
    </xf>
    <xf numFmtId="0" fontId="1" fillId="8" borderId="3" xfId="0" applyFont="1" applyFill="1" applyBorder="1" applyAlignment="1" applyProtection="1">
      <alignment horizontal="right"/>
    </xf>
    <xf numFmtId="0" fontId="1" fillId="8" borderId="2" xfId="0" applyFont="1" applyFill="1" applyBorder="1" applyAlignment="1" applyProtection="1">
      <alignment horizontal="right"/>
    </xf>
    <xf numFmtId="0" fontId="9" fillId="0" borderId="1" xfId="0" applyFont="1" applyBorder="1" applyAlignment="1" applyProtection="1">
      <alignment horizontal="left"/>
    </xf>
    <xf numFmtId="0" fontId="8" fillId="0" borderId="1" xfId="0" applyFont="1" applyFill="1" applyBorder="1" applyAlignment="1" applyProtection="1">
      <alignment horizontal="left"/>
    </xf>
    <xf numFmtId="0" fontId="9" fillId="0" borderId="1" xfId="0" applyFont="1" applyBorder="1" applyAlignment="1">
      <alignment horizontal="left"/>
    </xf>
    <xf numFmtId="0" fontId="9" fillId="0" borderId="1" xfId="0" applyFont="1" applyBorder="1" applyAlignment="1">
      <alignment horizontal="left" wrapText="1"/>
    </xf>
    <xf numFmtId="0" fontId="1" fillId="0" borderId="3" xfId="0" applyFont="1" applyBorder="1" applyAlignment="1" applyProtection="1">
      <alignment horizontal="right"/>
    </xf>
    <xf numFmtId="0" fontId="1" fillId="0" borderId="2" xfId="0" applyFont="1" applyBorder="1" applyAlignment="1" applyProtection="1">
      <alignment horizontal="right"/>
    </xf>
    <xf numFmtId="0" fontId="1" fillId="3" borderId="7" xfId="0" applyFont="1" applyFill="1" applyBorder="1" applyAlignment="1">
      <alignment horizontal="right"/>
    </xf>
    <xf numFmtId="0" fontId="1" fillId="3" borderId="8" xfId="0" applyFont="1" applyFill="1" applyBorder="1" applyAlignment="1">
      <alignment horizontal="right"/>
    </xf>
    <xf numFmtId="0" fontId="4" fillId="0" borderId="6" xfId="0" applyFont="1" applyBorder="1" applyAlignment="1">
      <alignment horizontal="left"/>
    </xf>
    <xf numFmtId="0" fontId="1" fillId="0" borderId="3" xfId="0" applyFont="1" applyBorder="1" applyAlignment="1">
      <alignment horizontal="right"/>
    </xf>
    <xf numFmtId="0" fontId="1" fillId="0" borderId="2" xfId="0" applyFont="1" applyBorder="1" applyAlignment="1">
      <alignment horizontal="right"/>
    </xf>
    <xf numFmtId="0" fontId="8" fillId="0" borderId="1"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4"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lignment horizontal="left"/>
    </xf>
    <xf numFmtId="0" fontId="8" fillId="0" borderId="4" xfId="0" applyFont="1" applyBorder="1" applyAlignment="1">
      <alignment horizontal="left"/>
    </xf>
    <xf numFmtId="0" fontId="8" fillId="0" borderId="2" xfId="0" applyFont="1" applyBorder="1" applyAlignment="1">
      <alignment horizontal="left"/>
    </xf>
    <xf numFmtId="0" fontId="35" fillId="0" borderId="3" xfId="0" applyFont="1" applyBorder="1" applyAlignment="1" applyProtection="1">
      <alignment horizontal="left"/>
      <protection locked="0"/>
    </xf>
    <xf numFmtId="0" fontId="35" fillId="0" borderId="4" xfId="0" applyFont="1" applyBorder="1" applyAlignment="1" applyProtection="1">
      <alignment horizontal="left"/>
      <protection locked="0"/>
    </xf>
    <xf numFmtId="0" fontId="35" fillId="0" borderId="2" xfId="0" applyFont="1" applyBorder="1" applyAlignment="1" applyProtection="1">
      <alignment horizontal="left"/>
      <protection locked="0"/>
    </xf>
    <xf numFmtId="0" fontId="35" fillId="0" borderId="3" xfId="0" applyFont="1" applyBorder="1" applyAlignment="1">
      <alignment horizontal="left"/>
    </xf>
    <xf numFmtId="0" fontId="35" fillId="0" borderId="4" xfId="0" applyFont="1" applyBorder="1" applyAlignment="1">
      <alignment horizontal="left"/>
    </xf>
    <xf numFmtId="0" fontId="35" fillId="0" borderId="2" xfId="0" applyFont="1" applyBorder="1" applyAlignment="1">
      <alignment horizontal="left"/>
    </xf>
    <xf numFmtId="0" fontId="40" fillId="0" borderId="0" xfId="0" applyFont="1" applyAlignment="1">
      <alignment horizontal="center" wrapText="1"/>
    </xf>
    <xf numFmtId="0" fontId="13" fillId="0" borderId="0" xfId="0" applyFont="1" applyAlignment="1">
      <alignment horizontal="center"/>
    </xf>
  </cellXfs>
  <cellStyles count="1">
    <cellStyle name="Normal" xfId="0" builtinId="0"/>
  </cellStyles>
  <dxfs count="1">
    <dxf>
      <font>
        <color theme="4" tint="0.79998168889431442"/>
      </font>
    </dxf>
  </dxfs>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34638</xdr:colOff>
      <xdr:row>5</xdr:row>
      <xdr:rowOff>8659</xdr:rowOff>
    </xdr:from>
    <xdr:to>
      <xdr:col>21</xdr:col>
      <xdr:colOff>415638</xdr:colOff>
      <xdr:row>23</xdr:row>
      <xdr:rowOff>37234</xdr:rowOff>
    </xdr:to>
    <xdr:sp macro="" textlink="">
      <xdr:nvSpPr>
        <xdr:cNvPr id="5" name="TextBox 4"/>
        <xdr:cNvSpPr txBox="1"/>
      </xdr:nvSpPr>
      <xdr:spPr>
        <a:xfrm>
          <a:off x="34638" y="1298864"/>
          <a:ext cx="12166023" cy="3509529"/>
        </a:xfrm>
        <a:prstGeom prst="rect">
          <a:avLst/>
        </a:prstGeom>
        <a:solidFill>
          <a:srgbClr val="9BBB59">
            <a:lumMod val="20000"/>
            <a:lumOff val="80000"/>
          </a:srgbClr>
        </a:solidFill>
        <a:ln w="19050" cmpd="sng">
          <a:solidFill>
            <a:sysClr val="windowText" lastClr="000000"/>
          </a:solidFill>
        </a:ln>
        <a:effectLst/>
      </xdr:spPr>
      <xdr:txBody>
        <a:bodyPr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800" b="1" i="0" u="none" strike="noStrike" kern="0" cap="none" spc="0" normalizeH="0" baseline="0" noProof="0">
              <a:ln>
                <a:noFill/>
              </a:ln>
              <a:solidFill>
                <a:srgbClr val="000000"/>
              </a:solidFill>
              <a:effectLst/>
              <a:uLnTx/>
              <a:uFillTx/>
              <a:latin typeface="Calibri"/>
              <a:ea typeface="Calibri"/>
              <a:cs typeface="Calibri"/>
            </a:rPr>
            <a:t>Overall Evaluation</a:t>
          </a:r>
          <a:r>
            <a:rPr kumimoji="0" lang="en-US" sz="1800" b="0" i="0" u="none" strike="noStrike" kern="0" cap="none" spc="0" normalizeH="0" baseline="0" noProof="0">
              <a:ln>
                <a:noFill/>
              </a:ln>
              <a:solidFill>
                <a:srgbClr val="000000"/>
              </a:solidFill>
              <a:effectLst/>
              <a:uLnTx/>
              <a:uFillTx/>
              <a:latin typeface="Calibri"/>
              <a:ea typeface="Calibri"/>
              <a:cs typeface="Calibri"/>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Calibri"/>
              <a:ea typeface="Calibri"/>
              <a:cs typeface="Calibri"/>
            </a:rPr>
            <a:t>The overall performance of each faculty member will be determined by the Chair.  This will be based on the ratings for teaching, service and other assigned duties after adjustments for the work assignments.  This adjustment will allow the evaluation of individuals (e.g., faculty and instructors) with different assignments.  In no case will an individual receive an overall outstanding evaluation if they don’t receive a minimum of </a:t>
          </a:r>
          <a:r>
            <a:rPr kumimoji="0" lang="en-US" sz="1200" b="0" i="0" u="none" strike="noStrike" kern="0" cap="none" spc="0" normalizeH="0" baseline="0" noProof="0">
              <a:ln>
                <a:noFill/>
              </a:ln>
              <a:solidFill>
                <a:sysClr val="windowText" lastClr="000000"/>
              </a:solidFill>
              <a:effectLst/>
              <a:uLnTx/>
              <a:uFillTx/>
              <a:latin typeface="Calibri"/>
              <a:ea typeface="Calibri"/>
              <a:cs typeface="Calibri"/>
            </a:rPr>
            <a:t>an</a:t>
          </a:r>
          <a:r>
            <a:rPr kumimoji="0" lang="en-US" sz="1200" b="1" i="0" u="none" strike="noStrike" kern="0" cap="none" spc="0" normalizeH="0" baseline="0" noProof="0">
              <a:ln>
                <a:noFill/>
              </a:ln>
              <a:solidFill>
                <a:sysClr val="windowText" lastClr="000000"/>
              </a:solidFill>
              <a:effectLst/>
              <a:uLnTx/>
              <a:uFillTx/>
              <a:latin typeface="Calibri" panose="020F0502020204030204"/>
              <a:ea typeface="Calibri"/>
              <a:cs typeface="Calibri"/>
            </a:rPr>
            <a:t> </a:t>
          </a:r>
          <a:r>
            <a:rPr kumimoji="0" lang="en-US" sz="1200" b="1" i="1" u="none" strike="noStrike" kern="0" cap="none" spc="0" normalizeH="0" baseline="0" noProof="0">
              <a:ln>
                <a:noFill/>
              </a:ln>
              <a:solidFill>
                <a:sysClr val="windowText" lastClr="000000"/>
              </a:solidFill>
              <a:effectLst/>
              <a:uLnTx/>
              <a:uFillTx/>
              <a:latin typeface="Calibri" panose="020F0502020204030204"/>
              <a:ea typeface="Calibri"/>
              <a:cs typeface="Calibri"/>
            </a:rPr>
            <a:t>Above Satisfactory</a:t>
          </a:r>
          <a:r>
            <a:rPr kumimoji="0" lang="en-US" sz="1200" b="1" i="0" u="none" strike="noStrike" kern="0" cap="none" spc="0" normalizeH="0" baseline="0" noProof="0">
              <a:ln>
                <a:noFill/>
              </a:ln>
              <a:solidFill>
                <a:sysClr val="windowText" lastClr="000000"/>
              </a:solidFill>
              <a:effectLst/>
              <a:uLnTx/>
              <a:uFillTx/>
              <a:latin typeface="Calibri" panose="020F0502020204030204"/>
              <a:ea typeface="Calibri"/>
              <a:cs typeface="Calibri"/>
            </a:rPr>
            <a:t> evaluation in all assigned categories as per their work assignment</a:t>
          </a:r>
          <a:r>
            <a:rPr kumimoji="0" lang="en-US" sz="1200" b="0" i="0" u="none" strike="noStrike" kern="0" cap="none" spc="0" normalizeH="0" baseline="0" noProof="0">
              <a:ln>
                <a:noFill/>
              </a:ln>
              <a:solidFill>
                <a:srgbClr val="000000"/>
              </a:solidFill>
              <a:effectLst/>
              <a:uLnTx/>
              <a:uFillTx/>
              <a:latin typeface="Calibri"/>
              <a:ea typeface="Calibri"/>
              <a:cs typeface="Calibri"/>
            </a:rPr>
            <a: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Calibri"/>
            <a:ea typeface="Calibri"/>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Calibri"/>
              <a:ea typeface="Calibri"/>
              <a:cs typeface="Calibri"/>
            </a:rPr>
            <a:t>The exact procedure is as follows:  </a:t>
          </a:r>
          <a:r>
            <a:rPr kumimoji="0" lang="en-US" sz="1200" b="1" i="0" u="none" strike="noStrike" kern="0" cap="none" spc="0" normalizeH="0" baseline="0" noProof="0">
              <a:ln>
                <a:noFill/>
              </a:ln>
              <a:solidFill>
                <a:srgbClr val="000000"/>
              </a:solidFill>
              <a:effectLst/>
              <a:uLnTx/>
              <a:uFillTx/>
              <a:latin typeface="Calibri"/>
              <a:ea typeface="Calibri"/>
              <a:cs typeface="Calibri"/>
            </a:rPr>
            <a:t>The rating in each activity area is converted to points on the appropriate spreadsheet tab, where Outstanding = 4, Above Satisfactory = 3, Satisfactory = 2, Conditional = 1, and Unsatisfactory = 0</a:t>
          </a:r>
          <a:r>
            <a:rPr kumimoji="0" lang="en-US" sz="1200" b="0" i="0" u="none" strike="noStrike" kern="0" cap="none" spc="0" normalizeH="0" baseline="0" noProof="0">
              <a:ln>
                <a:noFill/>
              </a:ln>
              <a:solidFill>
                <a:srgbClr val="000000"/>
              </a:solidFill>
              <a:effectLst/>
              <a:uLnTx/>
              <a:uFillTx/>
              <a:latin typeface="Calibri"/>
              <a:ea typeface="Calibri"/>
              <a:cs typeface="Calibri"/>
            </a:rPr>
            <a:t>.  These are multiplied by the percent work assignment for that activity - see below</a:t>
          </a:r>
          <a:r>
            <a:rPr kumimoji="0" lang="en-US" sz="1200" b="1" i="0" u="none" strike="noStrike" kern="0" cap="none" spc="0" normalizeH="0" baseline="0" noProof="0">
              <a:ln>
                <a:noFill/>
              </a:ln>
              <a:solidFill>
                <a:sysClr val="windowText" lastClr="000000"/>
              </a:solidFill>
              <a:effectLst/>
              <a:uLnTx/>
              <a:uFillTx/>
              <a:latin typeface="Calibri"/>
              <a:ea typeface="Calibri"/>
              <a:cs typeface="Calibri"/>
            </a:rPr>
            <a:t>.  Scoring expectations would be pro-rated if an academic assignment is &lt;1.0 FTE.  The Chair will fill in the </a:t>
          </a:r>
          <a:r>
            <a:rPr kumimoji="0" lang="en-US" sz="1200" b="1" i="1" u="none" strike="noStrike" kern="0" cap="none" spc="0" normalizeH="0" baseline="0" noProof="0">
              <a:ln>
                <a:noFill/>
              </a:ln>
              <a:solidFill>
                <a:sysClr val="windowText" lastClr="000000"/>
              </a:solidFill>
              <a:effectLst/>
              <a:uLnTx/>
              <a:uFillTx/>
              <a:latin typeface="Calibri"/>
              <a:ea typeface="Calibri"/>
              <a:cs typeface="Calibri"/>
            </a:rPr>
            <a:t>Assignment</a:t>
          </a:r>
          <a:r>
            <a:rPr kumimoji="0" lang="en-US" sz="1200" b="1" i="0" u="none" strike="noStrike" kern="0" cap="none" spc="0" normalizeH="0" baseline="0" noProof="0">
              <a:ln>
                <a:noFill/>
              </a:ln>
              <a:solidFill>
                <a:sysClr val="windowText" lastClr="000000"/>
              </a:solidFill>
              <a:effectLst/>
              <a:uLnTx/>
              <a:uFillTx/>
              <a:latin typeface="Calibri"/>
              <a:ea typeface="Calibri"/>
              <a:cs typeface="Calibri"/>
            </a:rPr>
            <a:t> based on the AA-17 and the spreadsheet will automatically fill in the </a:t>
          </a:r>
          <a:r>
            <a:rPr kumimoji="0" lang="en-US" sz="1200" b="1" i="1" u="none" strike="noStrike" kern="0" cap="none" spc="0" normalizeH="0" baseline="0" noProof="0">
              <a:ln>
                <a:noFill/>
              </a:ln>
              <a:solidFill>
                <a:sysClr val="windowText" lastClr="000000"/>
              </a:solidFill>
              <a:effectLst/>
              <a:uLnTx/>
              <a:uFillTx/>
              <a:latin typeface="Calibri"/>
              <a:ea typeface="Calibri"/>
              <a:cs typeface="Calibri"/>
            </a:rPr>
            <a:t>Worksheet Rating </a:t>
          </a:r>
          <a:r>
            <a:rPr kumimoji="0" lang="en-US" sz="1200" b="1" i="0" u="none" strike="noStrike" kern="0" cap="none" spc="0" normalizeH="0" baseline="0" noProof="0">
              <a:ln>
                <a:noFill/>
              </a:ln>
              <a:solidFill>
                <a:sysClr val="windowText" lastClr="000000"/>
              </a:solidFill>
              <a:effectLst/>
              <a:uLnTx/>
              <a:uFillTx/>
              <a:latin typeface="Calibri"/>
              <a:ea typeface="Calibri"/>
              <a:cs typeface="Calibri"/>
            </a:rPr>
            <a:t>scores in the table below to calculate the </a:t>
          </a:r>
          <a:r>
            <a:rPr kumimoji="0" lang="en-US" sz="1200" b="1" i="1" u="none" strike="noStrike" kern="0" cap="none" spc="0" normalizeH="0" baseline="0" noProof="0">
              <a:ln>
                <a:noFill/>
              </a:ln>
              <a:solidFill>
                <a:sysClr val="windowText" lastClr="000000"/>
              </a:solidFill>
              <a:effectLst/>
              <a:uLnTx/>
              <a:uFillTx/>
              <a:latin typeface="Calibri"/>
              <a:ea typeface="Calibri"/>
              <a:cs typeface="Calibri"/>
            </a:rPr>
            <a:t>Evaluation Scores </a:t>
          </a:r>
          <a:r>
            <a:rPr kumimoji="0" lang="en-US" sz="1200" b="1" i="0" u="none" strike="noStrike" kern="0" cap="none" spc="0" normalizeH="0" baseline="0" noProof="0">
              <a:ln>
                <a:noFill/>
              </a:ln>
              <a:solidFill>
                <a:sysClr val="windowText" lastClr="000000"/>
              </a:solidFill>
              <a:effectLst/>
              <a:uLnTx/>
              <a:uFillTx/>
              <a:latin typeface="Calibri"/>
              <a:ea typeface="Calibri"/>
              <a:cs typeface="Calibri"/>
            </a:rPr>
            <a:t>and the </a:t>
          </a:r>
          <a:r>
            <a:rPr kumimoji="0" lang="en-US" sz="1200" b="1" i="1" u="none" strike="noStrike" kern="0" cap="none" spc="0" normalizeH="0" baseline="0" noProof="0">
              <a:ln>
                <a:noFill/>
              </a:ln>
              <a:solidFill>
                <a:sysClr val="windowText" lastClr="000000"/>
              </a:solidFill>
              <a:effectLst/>
              <a:uLnTx/>
              <a:uFillTx/>
              <a:latin typeface="Calibri"/>
              <a:ea typeface="Calibri"/>
              <a:cs typeface="Calibri"/>
            </a:rPr>
            <a:t>Overall Performance Rating</a:t>
          </a:r>
          <a:r>
            <a:rPr kumimoji="0" lang="en-US" sz="1200" b="1" i="0" u="none" strike="noStrike" kern="0" cap="none" spc="0" normalizeH="0" baseline="0" noProof="0">
              <a:ln>
                <a:noFill/>
              </a:ln>
              <a:solidFill>
                <a:sysClr val="windowText" lastClr="000000"/>
              </a:solidFill>
              <a:effectLst/>
              <a:uLnTx/>
              <a:uFillTx/>
              <a:latin typeface="Calibri"/>
              <a:ea typeface="Calibri"/>
              <a:cs typeface="Calibri"/>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1" i="0" u="none" strike="noStrike" kern="0" cap="none" spc="0" normalizeH="0" baseline="0" noProof="0">
            <a:ln>
              <a:noFill/>
            </a:ln>
            <a:solidFill>
              <a:sysClr val="windowText" lastClr="000000"/>
            </a:solidFill>
            <a:effectLst/>
            <a:uLnTx/>
            <a:uFillTx/>
            <a:latin typeface="Calibri"/>
            <a:ea typeface="Calibri"/>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Calibri" panose="020F0502020204030204"/>
              <a:ea typeface="Calibri"/>
              <a:cs typeface="Calibri"/>
            </a:rPr>
            <a:t>Thus, someone with an assigned a </a:t>
          </a:r>
          <a:r>
            <a:rPr kumimoji="0" lang="en-US" sz="1200" b="1" i="0" u="none" strike="noStrike" kern="0" cap="none" spc="0" normalizeH="0" baseline="0" noProof="0">
              <a:ln>
                <a:noFill/>
              </a:ln>
              <a:solidFill>
                <a:srgbClr val="000000"/>
              </a:solidFill>
              <a:effectLst/>
              <a:uLnTx/>
              <a:uFillTx/>
              <a:latin typeface="Calibri" panose="020F0502020204030204"/>
              <a:ea typeface="Calibri"/>
              <a:cs typeface="Calibri"/>
            </a:rPr>
            <a:t>Teaching</a:t>
          </a:r>
          <a:r>
            <a:rPr kumimoji="0" lang="en-US" sz="1200" b="0" i="0" u="none" strike="noStrike" kern="0" cap="none" spc="0" normalizeH="0" baseline="0" noProof="0">
              <a:ln>
                <a:noFill/>
              </a:ln>
              <a:solidFill>
                <a:srgbClr val="000000"/>
              </a:solidFill>
              <a:effectLst/>
              <a:uLnTx/>
              <a:uFillTx/>
              <a:latin typeface="Calibri" panose="020F0502020204030204"/>
              <a:ea typeface="Calibri"/>
              <a:cs typeface="Calibri"/>
            </a:rPr>
            <a:t> workload of 90% and a rating of </a:t>
          </a:r>
          <a:r>
            <a:rPr kumimoji="0" lang="en-US" sz="1200" b="0" i="1" u="none" strike="noStrike" kern="0" cap="none" spc="0" normalizeH="0" baseline="0" noProof="0">
              <a:ln>
                <a:noFill/>
              </a:ln>
              <a:solidFill>
                <a:srgbClr val="000000"/>
              </a:solidFill>
              <a:effectLst/>
              <a:uLnTx/>
              <a:uFillTx/>
              <a:latin typeface="Calibri" panose="020F0502020204030204"/>
              <a:ea typeface="Calibri"/>
              <a:cs typeface="Calibri"/>
            </a:rPr>
            <a:t>Outstanding</a:t>
          </a:r>
          <a:r>
            <a:rPr kumimoji="0" lang="en-US" sz="1200" b="0" i="0" u="none" strike="noStrike" kern="0" cap="none" spc="0" normalizeH="0" baseline="0" noProof="0">
              <a:ln>
                <a:noFill/>
              </a:ln>
              <a:solidFill>
                <a:srgbClr val="000000"/>
              </a:solidFill>
              <a:effectLst/>
              <a:uLnTx/>
              <a:uFillTx/>
              <a:latin typeface="Calibri" panose="020F0502020204030204"/>
              <a:ea typeface="Calibri"/>
              <a:cs typeface="Calibri"/>
            </a:rPr>
            <a:t> (4) would receive 360 pts.  Someone with an assigned </a:t>
          </a:r>
          <a:r>
            <a:rPr kumimoji="0" lang="en-US" sz="1200" b="1" i="0" u="none" strike="noStrike" kern="0" cap="none" spc="0" normalizeH="0" baseline="0" noProof="0">
              <a:ln>
                <a:noFill/>
              </a:ln>
              <a:solidFill>
                <a:srgbClr val="000000"/>
              </a:solidFill>
              <a:effectLst/>
              <a:uLnTx/>
              <a:uFillTx/>
              <a:latin typeface="Calibri" panose="020F0502020204030204"/>
              <a:ea typeface="Calibri"/>
              <a:cs typeface="Calibri"/>
            </a:rPr>
            <a:t>Service</a:t>
          </a:r>
          <a:r>
            <a:rPr kumimoji="0" lang="en-US" sz="1200" b="0" i="0" u="none" strike="noStrike" kern="0" cap="none" spc="0" normalizeH="0" baseline="0" noProof="0">
              <a:ln>
                <a:noFill/>
              </a:ln>
              <a:solidFill>
                <a:srgbClr val="000000"/>
              </a:solidFill>
              <a:effectLst/>
              <a:uLnTx/>
              <a:uFillTx/>
              <a:latin typeface="Calibri" panose="020F0502020204030204"/>
              <a:ea typeface="Calibri"/>
              <a:cs typeface="Calibri"/>
            </a:rPr>
            <a:t> workload of 10% and a rating of </a:t>
          </a:r>
          <a:r>
            <a:rPr kumimoji="0" lang="en-US" sz="1200" b="0" i="1" u="none" strike="noStrike" kern="0" cap="none" spc="0" normalizeH="0" baseline="0" noProof="0">
              <a:ln>
                <a:noFill/>
              </a:ln>
              <a:solidFill>
                <a:srgbClr val="000000"/>
              </a:solidFill>
              <a:effectLst/>
              <a:uLnTx/>
              <a:uFillTx/>
              <a:latin typeface="Calibri" panose="020F0502020204030204"/>
              <a:ea typeface="Calibri"/>
              <a:cs typeface="Calibri"/>
            </a:rPr>
            <a:t>Satisfactory(2) </a:t>
          </a:r>
          <a:r>
            <a:rPr kumimoji="0" lang="en-US" sz="1200" b="0" i="0" u="none" strike="noStrike" kern="0" cap="none" spc="0" normalizeH="0" baseline="0" noProof="0">
              <a:ln>
                <a:noFill/>
              </a:ln>
              <a:solidFill>
                <a:srgbClr val="000000"/>
              </a:solidFill>
              <a:effectLst/>
              <a:uLnTx/>
              <a:uFillTx/>
              <a:latin typeface="Calibri" panose="020F0502020204030204"/>
              <a:ea typeface="Calibri"/>
              <a:cs typeface="Calibri"/>
            </a:rPr>
            <a:t> would receive 20 pts.  Someone with an assignment of 30% to </a:t>
          </a:r>
          <a:r>
            <a:rPr kumimoji="0" lang="en-US" sz="1200" b="1" i="0" u="none" strike="noStrike" kern="0" cap="none" spc="0" normalizeH="0" baseline="0" noProof="0">
              <a:ln>
                <a:noFill/>
              </a:ln>
              <a:solidFill>
                <a:srgbClr val="000000"/>
              </a:solidFill>
              <a:effectLst/>
              <a:uLnTx/>
              <a:uFillTx/>
              <a:latin typeface="Calibri" panose="020F0502020204030204"/>
              <a:ea typeface="Calibri"/>
              <a:cs typeface="Calibri"/>
            </a:rPr>
            <a:t>Other Assigned Duties</a:t>
          </a:r>
          <a:r>
            <a:rPr kumimoji="0" lang="en-US" sz="1200" b="0" i="0" u="none" strike="noStrike" kern="0" cap="none" spc="0" normalizeH="0" baseline="0" noProof="0">
              <a:ln>
                <a:noFill/>
              </a:ln>
              <a:solidFill>
                <a:srgbClr val="000000"/>
              </a:solidFill>
              <a:effectLst/>
              <a:uLnTx/>
              <a:uFillTx/>
              <a:latin typeface="Calibri" panose="020F0502020204030204"/>
              <a:ea typeface="Calibri"/>
              <a:cs typeface="Calibri"/>
            </a:rPr>
            <a:t> and a rating of </a:t>
          </a:r>
          <a:r>
            <a:rPr kumimoji="0" lang="en-US" sz="1200" b="0" i="1" u="none" strike="noStrike" kern="0" cap="none" spc="0" normalizeH="0" baseline="0" noProof="0">
              <a:ln>
                <a:noFill/>
              </a:ln>
              <a:solidFill>
                <a:srgbClr val="000000"/>
              </a:solidFill>
              <a:effectLst/>
              <a:uLnTx/>
              <a:uFillTx/>
              <a:latin typeface="Calibri" panose="020F0502020204030204"/>
              <a:ea typeface="Calibri"/>
              <a:cs typeface="Calibri"/>
            </a:rPr>
            <a:t>Above Satisfactory (3)</a:t>
          </a:r>
          <a:r>
            <a:rPr kumimoji="0" lang="en-US" sz="1200" b="0" i="0" u="none" strike="noStrike" kern="0" cap="none" spc="0" normalizeH="0" baseline="0" noProof="0">
              <a:ln>
                <a:noFill/>
              </a:ln>
              <a:solidFill>
                <a:srgbClr val="000000"/>
              </a:solidFill>
              <a:effectLst/>
              <a:uLnTx/>
              <a:uFillTx/>
              <a:latin typeface="Calibri" panose="020F0502020204030204"/>
              <a:ea typeface="Calibri"/>
              <a:cs typeface="Calibri"/>
            </a:rPr>
            <a:t> would receive 90 pts.  The sum of these numbers (max. = 400) is converted to an overall evaluation using: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Calibri" panose="020F0502020204030204"/>
              <a:ea typeface="Calibri"/>
              <a:cs typeface="Calibri"/>
            </a:rPr>
            <a:t>       Outstanding =              351 - 400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Calibri" panose="020F0502020204030204"/>
              <a:ea typeface="Calibri"/>
              <a:cs typeface="Calibri"/>
            </a:rPr>
            <a:t>       Above satisfactory =   276 - 350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Calibri" panose="020F0502020204030204"/>
              <a:ea typeface="Calibri"/>
              <a:cs typeface="Calibri"/>
            </a:rPr>
            <a:t>       Satisfactory =               176 – 275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Calibri" panose="020F0502020204030204"/>
              <a:ea typeface="Calibri"/>
              <a:cs typeface="Calibri"/>
            </a:rPr>
            <a:t>       Conditional =               100 - 175</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Calibri" panose="020F0502020204030204"/>
              <a:ea typeface="Calibri"/>
              <a:cs typeface="Calibri"/>
            </a:rPr>
            <a:t>       Unsatisfactory             &lt;100</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Calibri"/>
            <a:ea typeface="Calibri"/>
            <a:cs typeface="Calibri"/>
          </a:endParaRPr>
        </a:p>
      </xdr:txBody>
    </xdr:sp>
    <xdr:clientData/>
  </xdr:twoCellAnchor>
  <xdr:twoCellAnchor>
    <xdr:from>
      <xdr:col>10</xdr:col>
      <xdr:colOff>69272</xdr:colOff>
      <xdr:row>28</xdr:row>
      <xdr:rowOff>129888</xdr:rowOff>
    </xdr:from>
    <xdr:to>
      <xdr:col>19</xdr:col>
      <xdr:colOff>8659</xdr:colOff>
      <xdr:row>33</xdr:row>
      <xdr:rowOff>77934</xdr:rowOff>
    </xdr:to>
    <xdr:sp macro="" textlink="">
      <xdr:nvSpPr>
        <xdr:cNvPr id="4" name="Rectangle 3"/>
        <xdr:cNvSpPr/>
      </xdr:nvSpPr>
      <xdr:spPr>
        <a:xfrm>
          <a:off x="5377295" y="5983433"/>
          <a:ext cx="5238750" cy="101311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2</xdr:row>
      <xdr:rowOff>47625</xdr:rowOff>
    </xdr:from>
    <xdr:to>
      <xdr:col>15</xdr:col>
      <xdr:colOff>1228726</xdr:colOff>
      <xdr:row>10</xdr:row>
      <xdr:rowOff>152399</xdr:rowOff>
    </xdr:to>
    <xdr:sp macro="" textlink="">
      <xdr:nvSpPr>
        <xdr:cNvPr id="2" name="TextBox 1"/>
        <xdr:cNvSpPr txBox="1"/>
      </xdr:nvSpPr>
      <xdr:spPr>
        <a:xfrm>
          <a:off x="295275" y="752475"/>
          <a:ext cx="12334876" cy="1704974"/>
        </a:xfrm>
        <a:prstGeom prst="rect">
          <a:avLst/>
        </a:prstGeom>
        <a:solidFill>
          <a:srgbClr val="9BBB59">
            <a:lumMod val="20000"/>
            <a:lumOff val="80000"/>
          </a:srgbClr>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Faculty in the Department of Biology strive to interact with their students in a professional and respectful manner, and need to meet the following expectations:</a:t>
          </a: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r>
            <a:rPr kumimoji="0" lang="en-US" sz="1200" b="0"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Any faculty member who willfully fails to fulfill these expectations will be rated as conditional or unsatisfactory regardless of points accrued in sections B and C. </a:t>
          </a: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1. Teach effectively with appropriate content, learning objectives, rigor, and pedagogical approaches.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2. Reply to reasonable student inquiries in a timely and appropriate fashion through communication methods (e.g. email, Webcourses) outlined in the course syllabus.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3. Provide clear detailed course syllabi that meet university requirements.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4. Provide regular and timely evaluative feedback on student assessments (exams, quizzes, papers, homework).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5. Meet with students as may be required under UCF Policy 4-400 during the final examination period.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6. Submit final grades by the university deadline.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114301</xdr:colOff>
      <xdr:row>2</xdr:row>
      <xdr:rowOff>161925</xdr:rowOff>
    </xdr:from>
    <xdr:to>
      <xdr:col>12</xdr:col>
      <xdr:colOff>571501</xdr:colOff>
      <xdr:row>11</xdr:row>
      <xdr:rowOff>180975</xdr:rowOff>
    </xdr:to>
    <xdr:sp macro="" textlink="">
      <xdr:nvSpPr>
        <xdr:cNvPr id="2" name="TextBox 1"/>
        <xdr:cNvSpPr txBox="1"/>
      </xdr:nvSpPr>
      <xdr:spPr>
        <a:xfrm>
          <a:off x="114301" y="876300"/>
          <a:ext cx="9639300" cy="1809750"/>
        </a:xfrm>
        <a:prstGeom prst="rect">
          <a:avLst/>
        </a:prstGeom>
        <a:solidFill>
          <a:srgbClr val="9BBB59">
            <a:lumMod val="20000"/>
            <a:lumOff val="80000"/>
          </a:srgbClr>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0000"/>
              </a:solidFill>
              <a:effectLst/>
              <a:uLnTx/>
              <a:uFillTx/>
              <a:latin typeface="Times New Roman" panose="02020603050405020304" pitchFamily="18" charset="0"/>
            </a:rPr>
            <a:t>Active participation on departmental, college and University committees is essential for faculty to properly discharge their duties and it is expected that all faculty will at a minimum serve on one of the departmental Undergraduate, Graduate, or Facilities &amp; Space Committees.  </a:t>
          </a:r>
          <a:r>
            <a:rPr kumimoji="0" lang="en-US" sz="1200" b="0" i="0" u="none" strike="noStrike" kern="0" cap="none" spc="0" normalizeH="0" baseline="0" noProof="0">
              <a:ln>
                <a:noFill/>
              </a:ln>
              <a:solidFill>
                <a:sysClr val="windowText" lastClr="000000"/>
              </a:solidFill>
              <a:effectLst/>
              <a:uLnTx/>
              <a:uFillTx/>
            </a:rPr>
            <a:t> </a:t>
          </a:r>
          <a:r>
            <a:rPr kumimoji="0" lang="en-US" sz="1200" b="0" i="0" u="none" strike="noStrike" kern="0" cap="none" spc="0" normalizeH="0" baseline="0" noProof="0">
              <a:ln>
                <a:noFill/>
              </a:ln>
              <a:solidFill>
                <a:srgbClr val="000000"/>
              </a:solidFill>
              <a:effectLst/>
              <a:uLnTx/>
              <a:uFillTx/>
              <a:latin typeface="Times New Roman" panose="02020603050405020304" pitchFamily="18" charset="0"/>
            </a:rPr>
            <a:t>Active participation on assigned committees is necessary for a service evaluation of satisfactory or better.</a:t>
          </a:r>
          <a:r>
            <a:rPr kumimoji="0" lang="en-US" sz="1200" b="0" i="0" u="none" strike="noStrike" kern="0" cap="none" spc="0" normalizeH="0" baseline="0" noProof="0">
              <a:ln>
                <a:noFill/>
              </a:ln>
              <a:solidFill>
                <a:sysClr val="windowText" lastClr="000000"/>
              </a:solidFill>
              <a:effectLst/>
              <a:uLnTx/>
              <a:uFillTx/>
            </a:rPr>
            <a:t> </a:t>
          </a:r>
          <a:r>
            <a:rPr kumimoji="0" lang="en-US" sz="1200" b="0" i="0" u="none" strike="noStrike" kern="0" cap="none" spc="0" normalizeH="0" baseline="0" noProof="0">
              <a:ln>
                <a:noFill/>
              </a:ln>
              <a:solidFill>
                <a:srgbClr val="000000"/>
              </a:solidFill>
              <a:effectLst/>
              <a:uLnTx/>
              <a:uFillTx/>
              <a:latin typeface="Times New Roman" panose="02020603050405020304" pitchFamily="18" charset="0"/>
            </a:rPr>
            <a:t>Any faculty member who willfully fails to fulfill their departmental, college or University committee obligations without the chair's concurrence will be rated at conditional or unsatisfactory, regardless of points accrued in sections B, C, and D.</a:t>
          </a:r>
          <a:r>
            <a:rPr kumimoji="0" lang="en-US" sz="1200" b="0" i="0" u="none" strike="noStrike" kern="0" cap="none" spc="0" normalizeH="0" baseline="0" noProof="0">
              <a:ln>
                <a:noFill/>
              </a:ln>
              <a:solidFill>
                <a:sysClr val="windowText" lastClr="000000"/>
              </a:solidFill>
              <a:effectLst/>
              <a:uLnTx/>
              <a:uFillTx/>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smtClean="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0000"/>
              </a:solidFill>
              <a:effectLst/>
              <a:uLnTx/>
              <a:uFillTx/>
              <a:latin typeface="Times New Roman" panose="02020603050405020304" pitchFamily="18" charset="0"/>
            </a:rPr>
            <a:t>Given the prolonged duration of committee assignments there will be occasions where participation in other activities (e.g., teaching, participating on NSF Review panels, or attending activities of professional societies) will prevent attendance at departmental, college or university committee meetings.  The Chair must take these other essential commitments into consideration when evaluating a faculty member's performance. </a:t>
          </a:r>
          <a:r>
            <a:rPr kumimoji="0" lang="en-US" sz="1200" b="0" i="0" u="none" strike="noStrike" kern="0" cap="none" spc="0" normalizeH="0" baseline="0" noProof="0">
              <a:ln>
                <a:noFill/>
              </a:ln>
              <a:solidFill>
                <a:sysClr val="windowText" lastClr="000000"/>
              </a:solidFill>
              <a:effectLst/>
              <a:uLnTx/>
              <a:uFillTx/>
            </a:rPr>
            <a:t> </a:t>
          </a:r>
          <a:endParaRPr kumimoji="0" lang="en-US" sz="1200" b="0" i="0" u="none" strike="noStrike" kern="0" cap="none" spc="0" normalizeH="0" baseline="0" noProof="0" smtClean="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2</xdr:row>
      <xdr:rowOff>95250</xdr:rowOff>
    </xdr:from>
    <xdr:to>
      <xdr:col>12</xdr:col>
      <xdr:colOff>304799</xdr:colOff>
      <xdr:row>7</xdr:row>
      <xdr:rowOff>85725</xdr:rowOff>
    </xdr:to>
    <xdr:sp macro="" textlink="">
      <xdr:nvSpPr>
        <xdr:cNvPr id="2" name="TextBox 1"/>
        <xdr:cNvSpPr txBox="1"/>
      </xdr:nvSpPr>
      <xdr:spPr>
        <a:xfrm>
          <a:off x="85725" y="628650"/>
          <a:ext cx="7305674" cy="990600"/>
        </a:xfrm>
        <a:prstGeom prst="rect">
          <a:avLst/>
        </a:prstGeom>
        <a:solidFill>
          <a:srgbClr val="9BBB59">
            <a:lumMod val="20000"/>
            <a:lumOff val="80000"/>
          </a:srgbClr>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000000"/>
              </a:solidFill>
              <a:effectLst/>
              <a:uLnTx/>
              <a:uFillTx/>
              <a:latin typeface="Calibri" panose="020F0502020204030204" pitchFamily="34" charset="0"/>
            </a:rPr>
            <a:t>Faculty members are occasionally assigned special activities such as administrative duties or other</a:t>
          </a:r>
          <a:r>
            <a:rPr kumimoji="0" lang="en-US" sz="1200" b="0" i="0" u="none" strike="noStrike" kern="0" cap="none" spc="0" normalizeH="0" baseline="0" noProof="0">
              <a:ln>
                <a:noFill/>
              </a:ln>
              <a:solidFill>
                <a:sysClr val="windowText" lastClr="000000"/>
              </a:solidFill>
              <a:effectLst/>
              <a:uLnTx/>
              <a:uFillTx/>
            </a:rPr>
            <a:t> </a:t>
          </a:r>
          <a:r>
            <a:rPr kumimoji="0" lang="en-US" sz="1200" b="0" i="0" u="none" strike="noStrike" kern="0" cap="none" spc="0" normalizeH="0" baseline="0" noProof="0">
              <a:ln>
                <a:noFill/>
              </a:ln>
              <a:solidFill>
                <a:srgbClr val="000000"/>
              </a:solidFill>
              <a:effectLst/>
              <a:uLnTx/>
              <a:uFillTx/>
              <a:latin typeface="Calibri" panose="020F0502020204030204" pitchFamily="34" charset="0"/>
            </a:rPr>
            <a:t>special projects. Since the nature of these assignments is variable and infrequent, no attempt is made</a:t>
          </a:r>
          <a:r>
            <a:rPr kumimoji="0" lang="en-US" sz="1200" b="0" i="0" u="none" strike="noStrike" kern="0" cap="none" spc="0" normalizeH="0" baseline="0" noProof="0">
              <a:ln>
                <a:noFill/>
              </a:ln>
              <a:solidFill>
                <a:sysClr val="windowText" lastClr="000000"/>
              </a:solidFill>
              <a:effectLst/>
              <a:uLnTx/>
              <a:uFillTx/>
            </a:rPr>
            <a:t> </a:t>
          </a:r>
          <a:r>
            <a:rPr kumimoji="0" lang="en-US" sz="1200" b="0" i="0" u="none" strike="noStrike" kern="0" cap="none" spc="0" normalizeH="0" baseline="0" noProof="0">
              <a:ln>
                <a:noFill/>
              </a:ln>
              <a:solidFill>
                <a:srgbClr val="000000"/>
              </a:solidFill>
              <a:effectLst/>
              <a:uLnTx/>
              <a:uFillTx/>
              <a:latin typeface="Calibri" panose="020F0502020204030204" pitchFamily="34" charset="0"/>
            </a:rPr>
            <a:t>here to specify the categories used to evaluate these other assigned duties.  Nevertheless, these activities</a:t>
          </a:r>
          <a:r>
            <a:rPr kumimoji="0" lang="en-US" sz="1200" b="0" i="0" u="none" strike="noStrike" kern="0" cap="none" spc="0" normalizeH="0" baseline="0" noProof="0">
              <a:ln>
                <a:noFill/>
              </a:ln>
              <a:solidFill>
                <a:sysClr val="windowText" lastClr="000000"/>
              </a:solidFill>
              <a:effectLst/>
              <a:uLnTx/>
              <a:uFillTx/>
            </a:rPr>
            <a:t> </a:t>
          </a:r>
          <a:r>
            <a:rPr kumimoji="0" lang="en-US" sz="1200" b="0" i="0" u="none" strike="noStrike" kern="0" cap="none" spc="0" normalizeH="0" baseline="0" noProof="0">
              <a:ln>
                <a:noFill/>
              </a:ln>
              <a:solidFill>
                <a:srgbClr val="000000"/>
              </a:solidFill>
              <a:effectLst/>
              <a:uLnTx/>
              <a:uFillTx/>
              <a:latin typeface="Calibri" panose="020F0502020204030204" pitchFamily="34" charset="0"/>
            </a:rPr>
            <a:t>will be evaluated as to their quality and in proportion to the total amount of time specified on the</a:t>
          </a:r>
          <a:r>
            <a:rPr kumimoji="0" lang="en-US" sz="1200" b="0" i="0" u="none" strike="noStrike" kern="0" cap="none" spc="0" normalizeH="0" baseline="0" noProof="0">
              <a:ln>
                <a:noFill/>
              </a:ln>
              <a:solidFill>
                <a:sysClr val="windowText" lastClr="000000"/>
              </a:solidFill>
              <a:effectLst/>
              <a:uLnTx/>
              <a:uFillTx/>
            </a:rPr>
            <a:t> </a:t>
          </a:r>
          <a:r>
            <a:rPr kumimoji="0" lang="en-US" sz="1200" b="0" i="0" u="none" strike="noStrike" kern="0" cap="none" spc="0" normalizeH="0" baseline="0" noProof="0">
              <a:ln>
                <a:noFill/>
              </a:ln>
              <a:solidFill>
                <a:srgbClr val="000000"/>
              </a:solidFill>
              <a:effectLst/>
              <a:uLnTx/>
              <a:uFillTx/>
              <a:latin typeface="Calibri" panose="020F0502020204030204" pitchFamily="34" charset="0"/>
            </a:rPr>
            <a:t>annual assignment form.</a:t>
          </a:r>
          <a:r>
            <a:rPr kumimoji="0" lang="en-US" sz="1200" b="0" i="0" u="none" strike="noStrike" kern="0" cap="none" spc="0" normalizeH="0" baseline="0" noProof="0">
              <a:ln>
                <a:noFill/>
              </a:ln>
              <a:solidFill>
                <a:sysClr val="windowText" lastClr="000000"/>
              </a:solidFill>
              <a:effectLst/>
              <a:uLnTx/>
              <a:uFillTx/>
            </a:rPr>
            <a:t> </a:t>
          </a:r>
          <a:endParaRPr kumimoji="0" lang="en-US" sz="1200" b="0" i="0" u="none" strike="noStrike" kern="0" cap="none" spc="0" normalizeH="0" baseline="0" noProof="0" smtClean="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40"/>
  <sheetViews>
    <sheetView tabSelected="1" zoomScale="110" zoomScaleNormal="110" workbookViewId="0">
      <selection activeCell="Z12" sqref="Z12"/>
    </sheetView>
  </sheetViews>
  <sheetFormatPr defaultColWidth="8.85546875" defaultRowHeight="15" x14ac:dyDescent="0.25"/>
  <cols>
    <col min="3" max="3" width="5.140625" customWidth="1"/>
    <col min="8" max="8" width="11" customWidth="1"/>
    <col min="9" max="9" width="6.28515625" customWidth="1"/>
    <col min="10" max="10" width="4.140625" customWidth="1"/>
  </cols>
  <sheetData>
    <row r="1" spans="1:17" s="34" customFormat="1" ht="28.5" customHeight="1" x14ac:dyDescent="0.45">
      <c r="A1" s="43" t="s">
        <v>126</v>
      </c>
      <c r="L1" s="64"/>
    </row>
    <row r="2" spans="1:17" s="18" customFormat="1" ht="26.25" customHeight="1" x14ac:dyDescent="0.3">
      <c r="A2" s="186" t="s">
        <v>51</v>
      </c>
      <c r="B2" s="186"/>
      <c r="C2" s="186"/>
      <c r="D2" s="38" t="s">
        <v>42</v>
      </c>
      <c r="E2" s="38"/>
      <c r="F2" s="1"/>
      <c r="G2" s="1"/>
      <c r="H2" s="1"/>
      <c r="I2" s="1"/>
      <c r="J2" s="1"/>
      <c r="K2" s="234" t="s">
        <v>164</v>
      </c>
      <c r="L2" s="235"/>
      <c r="M2" s="235"/>
      <c r="N2" s="235"/>
      <c r="O2" s="1"/>
    </row>
    <row r="3" spans="1:17" s="18" customFormat="1" ht="11.25" customHeight="1" x14ac:dyDescent="0.3">
      <c r="A3" s="106"/>
      <c r="B3" s="106"/>
      <c r="C3" s="106"/>
      <c r="D3" s="106"/>
      <c r="E3" s="106"/>
      <c r="F3" s="1"/>
      <c r="G3" s="1"/>
      <c r="H3" s="1"/>
      <c r="I3" s="1"/>
      <c r="J3" s="1"/>
      <c r="K3" s="235"/>
      <c r="L3" s="235"/>
      <c r="M3" s="235"/>
      <c r="N3" s="235"/>
      <c r="O3" s="1"/>
    </row>
    <row r="4" spans="1:17" s="18" customFormat="1" ht="23.25" customHeight="1" x14ac:dyDescent="0.3">
      <c r="A4" s="187" t="s">
        <v>49</v>
      </c>
      <c r="B4" s="187"/>
      <c r="C4" s="187"/>
      <c r="D4" s="187"/>
      <c r="E4" s="187" t="s">
        <v>41</v>
      </c>
      <c r="F4" s="187"/>
      <c r="G4" s="187"/>
      <c r="H4" s="187"/>
      <c r="I4" s="187"/>
      <c r="J4" s="187"/>
      <c r="K4" s="186" t="s">
        <v>50</v>
      </c>
      <c r="L4" s="186"/>
      <c r="M4" s="186"/>
      <c r="N4" s="186"/>
      <c r="O4" s="186"/>
    </row>
    <row r="5" spans="1:17" s="18" customFormat="1" ht="11.25" customHeight="1" x14ac:dyDescent="0.3">
      <c r="A5" s="107"/>
      <c r="B5" s="107"/>
      <c r="C5" s="107"/>
      <c r="D5" s="107"/>
      <c r="E5" s="107"/>
      <c r="F5" s="107"/>
      <c r="G5" s="107"/>
      <c r="H5" s="107"/>
      <c r="I5" s="107"/>
      <c r="J5" s="107"/>
      <c r="K5" s="106"/>
      <c r="L5" s="106"/>
      <c r="M5" s="106"/>
      <c r="N5" s="106"/>
      <c r="O5" s="106"/>
    </row>
    <row r="6" spans="1:17" s="18" customFormat="1" x14ac:dyDescent="0.25"/>
    <row r="12" spans="1:17" ht="15.75" x14ac:dyDescent="0.25">
      <c r="B12" s="42" t="s">
        <v>48</v>
      </c>
      <c r="C12" s="41"/>
      <c r="D12" s="39">
        <v>0</v>
      </c>
      <c r="Q12" s="39"/>
    </row>
    <row r="13" spans="1:17" s="18" customFormat="1" ht="15.75" x14ac:dyDescent="0.25">
      <c r="B13" s="41" t="s">
        <v>47</v>
      </c>
      <c r="C13" s="41"/>
      <c r="D13" s="39">
        <v>0.1</v>
      </c>
      <c r="Q13" s="39"/>
    </row>
    <row r="14" spans="1:17" ht="15.75" x14ac:dyDescent="0.25">
      <c r="B14" s="41" t="s">
        <v>44</v>
      </c>
      <c r="C14" s="41"/>
      <c r="D14" s="39">
        <v>100</v>
      </c>
      <c r="Q14" s="39"/>
    </row>
    <row r="15" spans="1:17" ht="15.75" x14ac:dyDescent="0.25">
      <c r="B15" s="41" t="s">
        <v>45</v>
      </c>
      <c r="C15" s="41"/>
      <c r="D15" s="39">
        <v>176</v>
      </c>
      <c r="Q15" s="39"/>
    </row>
    <row r="16" spans="1:17" ht="15.75" x14ac:dyDescent="0.25">
      <c r="B16" s="41" t="s">
        <v>46</v>
      </c>
      <c r="C16" s="41"/>
      <c r="D16" s="39">
        <v>276</v>
      </c>
      <c r="Q16" s="39"/>
    </row>
    <row r="17" spans="1:21" ht="15.75" x14ac:dyDescent="0.25">
      <c r="B17" s="41" t="s">
        <v>43</v>
      </c>
      <c r="C17" s="41"/>
      <c r="D17" s="39">
        <v>351</v>
      </c>
      <c r="Q17" s="39"/>
    </row>
    <row r="25" spans="1:21" s="18" customFormat="1" ht="15.75" x14ac:dyDescent="0.25">
      <c r="A25" s="47"/>
      <c r="B25" s="47"/>
      <c r="C25" s="47"/>
      <c r="D25" s="166"/>
      <c r="E25" s="166"/>
      <c r="F25" s="166"/>
      <c r="G25" s="166"/>
      <c r="H25" s="166"/>
      <c r="I25" s="166"/>
      <c r="J25" s="166"/>
      <c r="K25" s="9"/>
      <c r="L25" s="9"/>
      <c r="M25" s="9"/>
      <c r="N25" s="9"/>
      <c r="O25" s="9"/>
      <c r="P25" s="9"/>
      <c r="Q25" s="9"/>
      <c r="R25" s="9"/>
      <c r="S25" s="9"/>
    </row>
    <row r="26" spans="1:21" ht="15.75" x14ac:dyDescent="0.25">
      <c r="A26" s="21"/>
      <c r="B26" s="21"/>
      <c r="C26" s="21"/>
      <c r="D26" s="50" t="s">
        <v>162</v>
      </c>
      <c r="E26" s="50"/>
      <c r="F26" s="50"/>
      <c r="G26" s="50"/>
      <c r="H26" s="50"/>
      <c r="I26" s="50"/>
      <c r="J26" s="50"/>
      <c r="K26" s="18"/>
      <c r="L26" s="18"/>
      <c r="M26" s="18"/>
      <c r="N26" s="18"/>
      <c r="O26" s="18"/>
      <c r="P26" s="18"/>
      <c r="Q26" s="18"/>
      <c r="R26" s="18"/>
      <c r="S26" s="18"/>
      <c r="T26" s="18"/>
      <c r="U26" s="18"/>
    </row>
    <row r="27" spans="1:21" ht="15.75" x14ac:dyDescent="0.25">
      <c r="A27" s="21"/>
      <c r="B27" s="21"/>
      <c r="C27" s="21"/>
      <c r="D27" s="50"/>
      <c r="E27" s="50"/>
      <c r="F27" s="50"/>
      <c r="G27" s="50"/>
      <c r="H27" s="50"/>
      <c r="I27" s="195"/>
      <c r="J27" s="195"/>
      <c r="K27" s="18"/>
      <c r="L27" s="18"/>
      <c r="M27" s="18"/>
      <c r="N27" s="18"/>
      <c r="O27" s="18"/>
      <c r="P27" s="18"/>
      <c r="Q27" s="18"/>
      <c r="R27" s="18"/>
      <c r="S27" s="18"/>
      <c r="T27" s="18"/>
      <c r="U27" s="18"/>
    </row>
    <row r="28" spans="1:21" ht="23.25" x14ac:dyDescent="0.35">
      <c r="A28" s="189" t="s">
        <v>53</v>
      </c>
      <c r="B28" s="189"/>
      <c r="C28" s="189"/>
      <c r="D28" s="21"/>
      <c r="E28" s="172"/>
      <c r="F28" s="21"/>
      <c r="G28" s="33">
        <f>'Teaching Worksheet'!G85</f>
        <v>0</v>
      </c>
      <c r="H28" s="21"/>
      <c r="I28" s="180">
        <f>PRODUCT(E28:G28)</f>
        <v>0</v>
      </c>
      <c r="J28" s="181"/>
      <c r="K28" s="18"/>
      <c r="L28" s="193" t="s">
        <v>52</v>
      </c>
      <c r="M28" s="193"/>
      <c r="N28" s="193"/>
      <c r="O28" s="193"/>
      <c r="P28" s="194"/>
      <c r="Q28" s="190" t="b">
        <f>IF(N30=1,Q30,IF(N30=3,"Above Satisfactory",IF(N30=2,Q30)))</f>
        <v>0</v>
      </c>
      <c r="R28" s="191"/>
      <c r="S28" s="192"/>
      <c r="T28" s="44"/>
      <c r="U28" s="18"/>
    </row>
    <row r="29" spans="1:21" ht="15.75" x14ac:dyDescent="0.25">
      <c r="A29" s="165"/>
      <c r="B29" s="165"/>
      <c r="C29" s="165"/>
      <c r="D29" s="21"/>
      <c r="E29" s="173"/>
      <c r="F29" s="21"/>
      <c r="G29" s="21"/>
      <c r="H29" s="21"/>
      <c r="I29" s="182"/>
      <c r="J29" s="182"/>
      <c r="K29" s="18"/>
      <c r="L29" s="18"/>
      <c r="M29" s="18"/>
      <c r="N29" s="18"/>
      <c r="O29" s="18"/>
      <c r="P29" s="18"/>
      <c r="Q29" s="18"/>
      <c r="R29" s="18"/>
      <c r="S29" s="18"/>
      <c r="T29" s="18"/>
      <c r="U29" s="18"/>
    </row>
    <row r="30" spans="1:21" ht="21" x14ac:dyDescent="0.35">
      <c r="A30" s="189" t="s">
        <v>54</v>
      </c>
      <c r="B30" s="189"/>
      <c r="C30" s="189"/>
      <c r="D30" s="21"/>
      <c r="E30" s="172"/>
      <c r="F30" s="21"/>
      <c r="G30" s="33">
        <f>'Service Worksheet'!G67</f>
        <v>0</v>
      </c>
      <c r="H30" s="21"/>
      <c r="I30" s="180">
        <f>PRODUCT(E30:G30)</f>
        <v>0</v>
      </c>
      <c r="J30" s="181"/>
      <c r="K30" s="18"/>
      <c r="L30" s="18"/>
      <c r="M30" s="18"/>
      <c r="N30" s="167">
        <f>IF(G35=0,0,O30+P30)</f>
        <v>0</v>
      </c>
      <c r="O30" s="2">
        <f>IF(G28&lt;3,1,IF(G30&lt;3,1,IF(G32&lt;3,1,0)))</f>
        <v>1</v>
      </c>
      <c r="P30" s="2">
        <v>2</v>
      </c>
      <c r="Q30" s="190" t="e">
        <f>LOOKUP(I34,D13:D18,B13:B18)</f>
        <v>#N/A</v>
      </c>
      <c r="R30" s="191"/>
      <c r="S30" s="192"/>
      <c r="T30" s="18"/>
      <c r="U30" s="18"/>
    </row>
    <row r="31" spans="1:21" ht="15.75" x14ac:dyDescent="0.25">
      <c r="A31" s="165"/>
      <c r="B31" s="165"/>
      <c r="C31" s="165"/>
      <c r="D31" s="21"/>
      <c r="E31" s="174"/>
      <c r="F31" s="47"/>
      <c r="G31" s="46"/>
      <c r="H31" s="47"/>
      <c r="I31" s="188"/>
      <c r="J31" s="188"/>
      <c r="K31" s="18"/>
      <c r="L31" s="18"/>
      <c r="M31" s="18"/>
      <c r="N31" s="51"/>
      <c r="O31" s="18"/>
      <c r="P31" s="18"/>
      <c r="Q31" s="18"/>
      <c r="R31" s="18"/>
      <c r="S31" s="18"/>
      <c r="T31" s="18"/>
      <c r="U31" s="18"/>
    </row>
    <row r="32" spans="1:21" ht="15.75" x14ac:dyDescent="0.25">
      <c r="A32" s="133" t="s">
        <v>121</v>
      </c>
      <c r="B32" s="165"/>
      <c r="C32" s="165"/>
      <c r="D32" s="21"/>
      <c r="E32" s="172"/>
      <c r="F32" s="21"/>
      <c r="G32" s="33">
        <f>'Other Assigned Duties'!F15</f>
        <v>0</v>
      </c>
      <c r="H32" s="21"/>
      <c r="I32" s="180">
        <f>PRODUCT(E30:G30)</f>
        <v>0</v>
      </c>
      <c r="J32" s="181"/>
      <c r="K32" s="18"/>
      <c r="L32" s="18"/>
      <c r="M32" s="18"/>
      <c r="N32" s="2">
        <v>3</v>
      </c>
      <c r="O32" s="18"/>
      <c r="P32" s="18"/>
      <c r="Q32" s="18"/>
      <c r="R32" s="18"/>
      <c r="S32" s="18"/>
      <c r="T32" s="18"/>
      <c r="U32" s="18"/>
    </row>
    <row r="33" spans="1:21" ht="15.75" x14ac:dyDescent="0.25">
      <c r="A33" s="21"/>
      <c r="B33" s="21"/>
      <c r="C33" s="21"/>
      <c r="D33" s="21"/>
      <c r="E33" s="168" t="s">
        <v>163</v>
      </c>
      <c r="F33" s="21"/>
      <c r="G33" s="169"/>
      <c r="H33" s="21"/>
      <c r="I33" s="182" t="s">
        <v>163</v>
      </c>
      <c r="J33" s="182"/>
      <c r="K33" s="18"/>
      <c r="L33" s="18"/>
      <c r="M33" s="18"/>
      <c r="N33" s="2">
        <v>1</v>
      </c>
      <c r="O33" s="18"/>
      <c r="P33" s="18"/>
      <c r="Q33" s="18"/>
      <c r="R33" s="18"/>
      <c r="S33" s="18"/>
      <c r="T33" s="18"/>
      <c r="U33" s="18"/>
    </row>
    <row r="34" spans="1:21" ht="18.75" x14ac:dyDescent="0.3">
      <c r="A34" s="183" t="s">
        <v>61</v>
      </c>
      <c r="B34" s="183"/>
      <c r="C34" s="183"/>
      <c r="D34" s="183"/>
      <c r="E34" s="49">
        <f>+E28+E30+E32</f>
        <v>0</v>
      </c>
      <c r="F34" s="20" t="s">
        <v>29</v>
      </c>
      <c r="G34" s="20"/>
      <c r="H34" s="20"/>
      <c r="I34" s="184">
        <f>SUM(I28:J32)</f>
        <v>0</v>
      </c>
      <c r="J34" s="185"/>
      <c r="K34" s="18"/>
      <c r="L34" s="18"/>
      <c r="M34" s="18"/>
      <c r="N34" s="18"/>
      <c r="O34" s="18"/>
      <c r="P34" s="40"/>
      <c r="Q34" s="40"/>
      <c r="R34" s="40"/>
      <c r="S34" s="18"/>
      <c r="T34" s="18"/>
      <c r="U34" s="18"/>
    </row>
    <row r="35" spans="1:21" x14ac:dyDescent="0.25">
      <c r="A35" s="18"/>
      <c r="B35" s="18"/>
      <c r="C35" s="18"/>
      <c r="D35" s="18"/>
      <c r="E35" s="18"/>
      <c r="F35" s="18"/>
      <c r="G35" s="170">
        <f>+G28+G30+G32</f>
        <v>0</v>
      </c>
      <c r="H35" s="18"/>
      <c r="I35" s="18"/>
      <c r="J35" s="18"/>
      <c r="K35" s="18"/>
      <c r="L35" s="18"/>
      <c r="M35" s="18"/>
      <c r="N35" s="18"/>
      <c r="O35" s="18"/>
      <c r="P35" s="18"/>
      <c r="Q35" s="18"/>
      <c r="R35" s="18"/>
      <c r="S35" s="18"/>
      <c r="T35" s="18"/>
      <c r="U35" s="18"/>
    </row>
    <row r="36" spans="1:21" ht="21" x14ac:dyDescent="0.35">
      <c r="A36" s="18"/>
      <c r="B36" s="171"/>
      <c r="C36" s="171"/>
      <c r="D36" s="171"/>
      <c r="E36" s="171"/>
      <c r="F36" s="171"/>
      <c r="G36" s="171"/>
      <c r="H36" s="171"/>
      <c r="I36" s="171"/>
      <c r="J36" s="171"/>
      <c r="K36" s="18"/>
      <c r="L36" s="18"/>
      <c r="M36" s="52"/>
      <c r="N36" s="18"/>
      <c r="O36" s="18"/>
      <c r="P36" s="18"/>
      <c r="Q36" s="18"/>
      <c r="R36" s="18"/>
      <c r="S36" s="18"/>
      <c r="T36" s="18"/>
      <c r="U36" s="18"/>
    </row>
    <row r="37" spans="1:21" ht="21" x14ac:dyDescent="0.35">
      <c r="A37" s="18"/>
      <c r="B37" s="171"/>
      <c r="C37" s="171"/>
      <c r="D37" s="171"/>
      <c r="E37" s="171"/>
      <c r="F37" s="171"/>
      <c r="G37" s="171"/>
      <c r="H37" s="171"/>
      <c r="I37" s="171"/>
      <c r="J37" s="171"/>
      <c r="K37" s="18"/>
      <c r="L37" s="18"/>
      <c r="M37" s="53"/>
      <c r="N37" s="18"/>
      <c r="O37" s="18"/>
      <c r="P37" s="18"/>
      <c r="Q37" s="18"/>
      <c r="R37" s="18"/>
      <c r="S37" s="18"/>
      <c r="T37" s="18"/>
      <c r="U37" s="18"/>
    </row>
    <row r="38" spans="1:21" x14ac:dyDescent="0.25">
      <c r="A38" s="18"/>
      <c r="B38" s="18"/>
      <c r="C38" s="18"/>
      <c r="D38" s="18"/>
      <c r="E38" s="18"/>
      <c r="F38" s="18"/>
      <c r="G38" s="18"/>
      <c r="H38" s="18"/>
      <c r="I38" s="18"/>
      <c r="J38" s="18"/>
      <c r="K38" s="18"/>
      <c r="L38" s="18"/>
      <c r="M38" s="18"/>
      <c r="N38" s="18"/>
      <c r="O38" s="18"/>
      <c r="P38" s="18"/>
      <c r="Q38" s="18"/>
      <c r="R38" s="18"/>
      <c r="S38" s="18"/>
      <c r="T38" s="18"/>
      <c r="U38" s="18"/>
    </row>
    <row r="39" spans="1:21" x14ac:dyDescent="0.25">
      <c r="A39" s="18"/>
      <c r="B39" s="18"/>
      <c r="C39" s="18"/>
      <c r="D39" s="18"/>
      <c r="E39" s="18"/>
      <c r="F39" s="18"/>
      <c r="G39" s="18"/>
      <c r="H39" s="18"/>
      <c r="I39" s="18"/>
      <c r="J39" s="18"/>
      <c r="K39" s="18"/>
      <c r="L39" s="18"/>
      <c r="M39" s="18"/>
      <c r="N39" s="18"/>
      <c r="O39" s="18"/>
      <c r="P39" s="18"/>
      <c r="Q39" s="18"/>
      <c r="R39" s="18"/>
      <c r="S39" s="18"/>
      <c r="T39" s="18"/>
      <c r="U39" s="18"/>
    </row>
    <row r="40" spans="1:21" x14ac:dyDescent="0.25">
      <c r="A40" s="18"/>
      <c r="B40" s="18"/>
      <c r="C40" s="18"/>
      <c r="D40" s="18"/>
      <c r="E40" s="18"/>
      <c r="F40" s="18"/>
      <c r="G40" s="18"/>
      <c r="H40" s="18"/>
      <c r="I40" s="18"/>
      <c r="J40" s="18"/>
      <c r="K40" s="18"/>
      <c r="L40" s="53"/>
      <c r="M40" s="18"/>
      <c r="N40" s="18"/>
      <c r="O40" s="18"/>
      <c r="P40" s="18"/>
      <c r="Q40" s="18"/>
      <c r="R40" s="18"/>
      <c r="S40" s="18"/>
      <c r="T40" s="18"/>
      <c r="U40" s="18"/>
    </row>
  </sheetData>
  <mergeCells count="19">
    <mergeCell ref="K2:N3"/>
    <mergeCell ref="Q30:S30"/>
    <mergeCell ref="K4:O4"/>
    <mergeCell ref="I28:J28"/>
    <mergeCell ref="A28:C28"/>
    <mergeCell ref="L28:P28"/>
    <mergeCell ref="Q28:S28"/>
    <mergeCell ref="I27:J27"/>
    <mergeCell ref="I32:J32"/>
    <mergeCell ref="I33:J33"/>
    <mergeCell ref="A34:D34"/>
    <mergeCell ref="I34:J34"/>
    <mergeCell ref="A2:C2"/>
    <mergeCell ref="I29:J29"/>
    <mergeCell ref="A4:D4"/>
    <mergeCell ref="E4:J4"/>
    <mergeCell ref="I31:J31"/>
    <mergeCell ref="I30:J30"/>
    <mergeCell ref="A30:C30"/>
  </mergeCells>
  <conditionalFormatting sqref="Q28:S28">
    <cfRule type="expression" dxfId="0" priority="1">
      <formula>$G$35=0</formula>
    </cfRule>
  </conditionalFormatting>
  <pageMargins left="0.7" right="0.7" top="0.75" bottom="0.75" header="0.3" footer="0.3"/>
  <pageSetup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T173"/>
  <sheetViews>
    <sheetView zoomScale="110" zoomScaleNormal="110" zoomScalePageLayoutView="120" workbookViewId="0">
      <selection activeCell="Q31" sqref="Q31"/>
    </sheetView>
  </sheetViews>
  <sheetFormatPr defaultColWidth="9.140625" defaultRowHeight="15" x14ac:dyDescent="0.25"/>
  <cols>
    <col min="1" max="4" width="9.140625" style="12"/>
    <col min="5" max="6" width="9.140625" style="12" customWidth="1"/>
    <col min="7" max="7" width="12.28515625" style="12" customWidth="1"/>
    <col min="8" max="9" width="11" style="12" customWidth="1"/>
    <col min="10" max="10" width="37" style="4" customWidth="1"/>
    <col min="11" max="11" width="2" style="4" customWidth="1"/>
    <col min="12" max="12" width="4" style="4" customWidth="1"/>
    <col min="13" max="13" width="15.140625" style="4" customWidth="1"/>
    <col min="14" max="14" width="12.7109375" style="12" customWidth="1"/>
    <col min="15" max="15" width="11" style="4" customWidth="1"/>
    <col min="16" max="16" width="22.28515625" style="4" customWidth="1"/>
    <col min="17" max="17" width="7.28515625" style="95" customWidth="1"/>
    <col min="18" max="18" width="9.140625" style="12" customWidth="1"/>
    <col min="19" max="16384" width="9.140625" style="12"/>
  </cols>
  <sheetData>
    <row r="1" spans="1:19" ht="21.75" customHeight="1" x14ac:dyDescent="0.45">
      <c r="A1" s="43" t="s">
        <v>124</v>
      </c>
      <c r="B1" s="34"/>
      <c r="C1" s="34"/>
      <c r="D1" s="34"/>
      <c r="E1" s="34"/>
      <c r="F1" s="34"/>
      <c r="G1" s="34"/>
      <c r="H1" s="34"/>
      <c r="I1" s="34"/>
      <c r="J1" s="34"/>
      <c r="K1" s="34"/>
      <c r="L1" s="34"/>
      <c r="M1" s="64"/>
      <c r="N1" s="34"/>
      <c r="O1" s="34"/>
      <c r="P1" s="34"/>
      <c r="Q1" s="91"/>
    </row>
    <row r="2" spans="1:19" s="74" customFormat="1" ht="18.75" x14ac:dyDescent="0.3">
      <c r="A2" s="99" t="s">
        <v>84</v>
      </c>
      <c r="J2" s="75"/>
      <c r="K2" s="75"/>
      <c r="L2" s="75"/>
      <c r="M2" s="75"/>
      <c r="O2" s="96"/>
      <c r="P2" s="96"/>
      <c r="Q2" s="97"/>
      <c r="S2" s="134"/>
    </row>
    <row r="3" spans="1:19" ht="15.75" x14ac:dyDescent="0.25">
      <c r="B3" s="63"/>
      <c r="Q3" s="92"/>
      <c r="S3" s="59"/>
    </row>
    <row r="4" spans="1:19" ht="15.75" x14ac:dyDescent="0.25">
      <c r="B4" s="61"/>
      <c r="Q4" s="92"/>
      <c r="S4" s="59"/>
    </row>
    <row r="5" spans="1:19" ht="15.75" x14ac:dyDescent="0.25">
      <c r="C5" s="5"/>
      <c r="Q5" s="92"/>
      <c r="S5" s="59"/>
    </row>
    <row r="6" spans="1:19" ht="15.75" x14ac:dyDescent="0.25">
      <c r="C6" s="5"/>
      <c r="Q6" s="92"/>
    </row>
    <row r="7" spans="1:19" ht="15.75" x14ac:dyDescent="0.25">
      <c r="C7" s="5"/>
      <c r="Q7" s="92"/>
    </row>
    <row r="8" spans="1:19" ht="15.75" x14ac:dyDescent="0.25">
      <c r="C8" s="5"/>
      <c r="Q8" s="92"/>
    </row>
    <row r="9" spans="1:19" ht="15.75" x14ac:dyDescent="0.25">
      <c r="C9" s="63"/>
      <c r="Q9" s="92"/>
      <c r="S9" s="135"/>
    </row>
    <row r="10" spans="1:19" ht="15.75" x14ac:dyDescent="0.25">
      <c r="C10" s="5"/>
      <c r="Q10" s="92"/>
    </row>
    <row r="11" spans="1:19" x14ac:dyDescent="0.25">
      <c r="Q11" s="92"/>
    </row>
    <row r="12" spans="1:19" x14ac:dyDescent="0.25">
      <c r="A12" s="129"/>
      <c r="B12" s="129"/>
      <c r="C12" s="129"/>
      <c r="D12" s="129"/>
      <c r="E12" s="129"/>
      <c r="F12" s="129"/>
      <c r="G12" s="129"/>
      <c r="H12" s="129"/>
      <c r="I12" s="129"/>
      <c r="J12" s="129"/>
      <c r="K12" s="129"/>
      <c r="L12" s="129"/>
      <c r="M12" s="129"/>
      <c r="N12" s="129"/>
      <c r="O12" s="129"/>
      <c r="P12" s="129"/>
      <c r="Q12" s="129"/>
    </row>
    <row r="13" spans="1:19" x14ac:dyDescent="0.25">
      <c r="A13" s="11" t="s">
        <v>103</v>
      </c>
      <c r="B13" s="11"/>
      <c r="O13" s="85"/>
      <c r="P13" s="85"/>
      <c r="Q13" s="98"/>
    </row>
    <row r="14" spans="1:19" x14ac:dyDescent="0.25">
      <c r="B14" s="82" t="s">
        <v>100</v>
      </c>
      <c r="J14" s="12"/>
      <c r="K14" s="12"/>
      <c r="L14" s="12"/>
      <c r="M14" s="12"/>
      <c r="N14" s="72" t="s">
        <v>12</v>
      </c>
      <c r="O14" s="72" t="s">
        <v>94</v>
      </c>
      <c r="P14" s="100" t="s">
        <v>37</v>
      </c>
      <c r="Q14" s="104" t="s">
        <v>0</v>
      </c>
    </row>
    <row r="15" spans="1:19" x14ac:dyDescent="0.25">
      <c r="C15" s="37" t="s">
        <v>102</v>
      </c>
      <c r="J15" s="12"/>
      <c r="K15" s="12"/>
      <c r="L15" s="12"/>
      <c r="M15" s="12"/>
      <c r="N15" s="122">
        <v>15</v>
      </c>
      <c r="O15" s="123">
        <v>0</v>
      </c>
      <c r="P15" s="124">
        <f>MMULT(N15,O15)</f>
        <v>0</v>
      </c>
      <c r="Q15" s="137"/>
      <c r="S15" s="59"/>
    </row>
    <row r="16" spans="1:19" x14ac:dyDescent="0.25">
      <c r="C16" s="37" t="s">
        <v>104</v>
      </c>
      <c r="J16" s="12"/>
      <c r="K16" s="12"/>
      <c r="L16" s="12"/>
      <c r="M16" s="12"/>
      <c r="N16" s="122">
        <v>12</v>
      </c>
      <c r="O16" s="123">
        <v>0</v>
      </c>
      <c r="P16" s="124">
        <f t="shared" ref="P16:P18" si="0">MMULT(N16,O16)</f>
        <v>0</v>
      </c>
      <c r="Q16" s="137"/>
      <c r="S16" s="59"/>
    </row>
    <row r="17" spans="1:46" x14ac:dyDescent="0.25">
      <c r="C17" s="37" t="s">
        <v>35</v>
      </c>
      <c r="J17" s="12"/>
      <c r="K17" s="12"/>
      <c r="L17" s="12"/>
      <c r="M17" s="12"/>
      <c r="N17" s="122">
        <v>9</v>
      </c>
      <c r="O17" s="123">
        <v>0</v>
      </c>
      <c r="P17" s="124">
        <f t="shared" si="0"/>
        <v>0</v>
      </c>
      <c r="Q17" s="137"/>
      <c r="S17" s="59"/>
    </row>
    <row r="18" spans="1:46" x14ac:dyDescent="0.25">
      <c r="C18" s="37" t="s">
        <v>36</v>
      </c>
      <c r="J18" s="12"/>
      <c r="K18" s="12"/>
      <c r="L18" s="12"/>
      <c r="M18" s="12"/>
      <c r="N18" s="122">
        <v>6</v>
      </c>
      <c r="O18" s="123">
        <v>0</v>
      </c>
      <c r="P18" s="124">
        <f t="shared" si="0"/>
        <v>0</v>
      </c>
      <c r="Q18" s="137"/>
    </row>
    <row r="19" spans="1:46" x14ac:dyDescent="0.25">
      <c r="C19" s="37"/>
      <c r="J19" s="12"/>
      <c r="K19" s="12"/>
      <c r="L19" s="12"/>
      <c r="M19" s="12"/>
      <c r="N19" s="72"/>
      <c r="O19" s="101"/>
      <c r="P19" s="155" t="s">
        <v>110</v>
      </c>
      <c r="Q19" s="103">
        <f>IF(SUM(O15:O18)&lt;=0,0,(+(SUM(P15:P18)/SUM(O15:O18))))</f>
        <v>0</v>
      </c>
      <c r="S19" s="59"/>
    </row>
    <row r="20" spans="1:46" x14ac:dyDescent="0.25">
      <c r="C20" s="37"/>
      <c r="J20" s="12"/>
      <c r="K20" s="12"/>
      <c r="L20" s="12"/>
      <c r="M20" s="12"/>
      <c r="N20" s="83"/>
      <c r="O20" s="89"/>
      <c r="P20" s="84"/>
      <c r="Q20" s="93"/>
    </row>
    <row r="21" spans="1:46" x14ac:dyDescent="0.25">
      <c r="B21" s="82" t="s">
        <v>99</v>
      </c>
      <c r="N21" s="87"/>
      <c r="O21" s="88"/>
      <c r="P21" s="83"/>
      <c r="Q21" s="9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row>
    <row r="22" spans="1:46" x14ac:dyDescent="0.25">
      <c r="C22" s="12" t="s">
        <v>114</v>
      </c>
      <c r="N22" s="83"/>
      <c r="O22" s="86"/>
      <c r="P22" s="84"/>
      <c r="Q22" s="9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row>
    <row r="23" spans="1:46" x14ac:dyDescent="0.25">
      <c r="C23" s="12" t="s">
        <v>113</v>
      </c>
      <c r="N23" s="83"/>
      <c r="O23" s="86"/>
      <c r="P23" s="84"/>
      <c r="Q23" s="9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row>
    <row r="24" spans="1:46" x14ac:dyDescent="0.25">
      <c r="C24" s="12" t="s">
        <v>112</v>
      </c>
      <c r="N24" s="83"/>
      <c r="O24" s="86"/>
      <c r="P24" s="84"/>
      <c r="Q24" s="9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row>
    <row r="25" spans="1:46" s="37" customFormat="1" ht="15" customHeight="1" x14ac:dyDescent="0.25">
      <c r="J25" s="115"/>
      <c r="K25" s="116"/>
      <c r="L25" s="196" t="s">
        <v>134</v>
      </c>
      <c r="M25" s="197"/>
      <c r="N25" s="117" t="s">
        <v>12</v>
      </c>
      <c r="O25" s="100" t="s">
        <v>94</v>
      </c>
      <c r="P25" s="117" t="s">
        <v>37</v>
      </c>
      <c r="Q25" s="104" t="s">
        <v>0</v>
      </c>
      <c r="R25" s="118"/>
      <c r="S25" s="59"/>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row>
    <row r="26" spans="1:46" s="37" customFormat="1" x14ac:dyDescent="0.25">
      <c r="A26" s="211" t="s">
        <v>111</v>
      </c>
      <c r="B26" s="211"/>
      <c r="C26" s="211"/>
      <c r="D26" s="211"/>
      <c r="E26" s="211"/>
      <c r="F26" s="211"/>
      <c r="G26" s="211"/>
      <c r="H26" s="211"/>
      <c r="I26" s="211"/>
      <c r="J26" s="211"/>
      <c r="K26" s="119"/>
      <c r="L26" s="204" t="s">
        <v>86</v>
      </c>
      <c r="M26" s="205"/>
      <c r="N26" s="121">
        <v>10</v>
      </c>
      <c r="O26" s="111">
        <v>0</v>
      </c>
      <c r="P26" s="112">
        <f t="shared" ref="P26:P29" si="1">MMULT(N26,O26)</f>
        <v>0</v>
      </c>
      <c r="Q26" s="138"/>
      <c r="R26" s="118"/>
      <c r="S26" s="136"/>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row>
    <row r="27" spans="1:46" s="37" customFormat="1" x14ac:dyDescent="0.25">
      <c r="A27" s="212" t="s">
        <v>119</v>
      </c>
      <c r="B27" s="212"/>
      <c r="C27" s="212"/>
      <c r="D27" s="212"/>
      <c r="E27" s="212"/>
      <c r="F27" s="212"/>
      <c r="G27" s="212"/>
      <c r="H27" s="212"/>
      <c r="I27" s="212"/>
      <c r="J27" s="212"/>
      <c r="K27" s="119"/>
      <c r="L27" s="204" t="s">
        <v>87</v>
      </c>
      <c r="M27" s="205"/>
      <c r="N27" s="121">
        <v>7.5</v>
      </c>
      <c r="O27" s="111">
        <v>0</v>
      </c>
      <c r="P27" s="112">
        <f t="shared" si="1"/>
        <v>0</v>
      </c>
      <c r="Q27" s="138"/>
      <c r="R27" s="118"/>
      <c r="S27" s="136"/>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row>
    <row r="28" spans="1:46" s="37" customFormat="1" ht="15" customHeight="1" x14ac:dyDescent="0.25">
      <c r="A28" s="213" t="s">
        <v>120</v>
      </c>
      <c r="B28" s="213"/>
      <c r="C28" s="213"/>
      <c r="D28" s="213"/>
      <c r="E28" s="213"/>
      <c r="F28" s="213"/>
      <c r="G28" s="213"/>
      <c r="H28" s="213"/>
      <c r="I28" s="213"/>
      <c r="J28" s="213"/>
      <c r="K28" s="119"/>
      <c r="L28" s="204" t="s">
        <v>88</v>
      </c>
      <c r="M28" s="205"/>
      <c r="N28" s="121">
        <v>5</v>
      </c>
      <c r="O28" s="111">
        <v>0</v>
      </c>
      <c r="P28" s="112">
        <f t="shared" si="1"/>
        <v>0</v>
      </c>
      <c r="Q28" s="138"/>
      <c r="R28" s="118"/>
      <c r="S28" s="136"/>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row>
    <row r="29" spans="1:46" s="37" customFormat="1" x14ac:dyDescent="0.25">
      <c r="A29" s="125" t="s">
        <v>118</v>
      </c>
      <c r="B29" s="125"/>
      <c r="C29" s="125"/>
      <c r="D29" s="125"/>
      <c r="E29" s="125"/>
      <c r="F29" s="125"/>
      <c r="G29" s="125"/>
      <c r="H29" s="125"/>
      <c r="I29" s="125"/>
      <c r="J29" s="125"/>
      <c r="K29" s="120"/>
      <c r="L29" s="204" t="s">
        <v>90</v>
      </c>
      <c r="M29" s="205"/>
      <c r="N29" s="121">
        <v>2.5</v>
      </c>
      <c r="O29" s="111">
        <v>0</v>
      </c>
      <c r="P29" s="112">
        <f t="shared" si="1"/>
        <v>0</v>
      </c>
      <c r="Q29" s="13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row>
    <row r="30" spans="1:46" s="37" customFormat="1" x14ac:dyDescent="0.25">
      <c r="A30" s="210" t="s">
        <v>105</v>
      </c>
      <c r="B30" s="210"/>
      <c r="C30" s="210"/>
      <c r="D30" s="210"/>
      <c r="E30" s="210"/>
      <c r="F30" s="210"/>
      <c r="G30" s="210"/>
      <c r="H30" s="210"/>
      <c r="I30" s="210"/>
      <c r="J30" s="210"/>
      <c r="K30" s="116"/>
      <c r="L30" s="204" t="s">
        <v>89</v>
      </c>
      <c r="M30" s="205"/>
      <c r="N30" s="121">
        <v>0</v>
      </c>
      <c r="O30" s="111">
        <v>0</v>
      </c>
      <c r="P30" s="112">
        <f t="shared" ref="P30" si="2">MMULT(N30,O30)</f>
        <v>0</v>
      </c>
      <c r="Q30" s="13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row>
    <row r="31" spans="1:46" x14ac:dyDescent="0.25">
      <c r="N31" s="28"/>
      <c r="O31" s="25"/>
      <c r="P31" s="155" t="s">
        <v>96</v>
      </c>
      <c r="Q31" s="103">
        <f>IF(SUM(O26:O30)&lt;=0,0,(+(SUM(P26:P30)/SUM(O26:O30))))</f>
        <v>0</v>
      </c>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row>
    <row r="32" spans="1:46" s="13" customFormat="1" x14ac:dyDescent="0.25">
      <c r="A32" s="126"/>
      <c r="B32" s="126"/>
      <c r="C32" s="126"/>
      <c r="D32" s="126"/>
      <c r="E32" s="126"/>
      <c r="F32" s="126"/>
      <c r="G32" s="126"/>
      <c r="H32" s="126"/>
      <c r="I32" s="126"/>
      <c r="J32" s="127"/>
      <c r="K32" s="127"/>
      <c r="L32" s="127"/>
      <c r="M32" s="127"/>
      <c r="N32" s="128"/>
      <c r="O32" s="45"/>
      <c r="P32" s="155" t="s">
        <v>122</v>
      </c>
      <c r="Q32" s="103">
        <f>IF(Q19+Q31&gt;25,25,SUM(Q19+Q31))</f>
        <v>0</v>
      </c>
    </row>
    <row r="33" spans="1:46" x14ac:dyDescent="0.25">
      <c r="A33" s="11" t="s">
        <v>40</v>
      </c>
      <c r="O33" s="25"/>
      <c r="P33" s="25"/>
      <c r="Q33" s="90"/>
      <c r="R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row>
    <row r="34" spans="1:46" x14ac:dyDescent="0.25">
      <c r="B34" s="15" t="s">
        <v>73</v>
      </c>
      <c r="O34" s="72" t="s">
        <v>12</v>
      </c>
      <c r="P34" s="72" t="s">
        <v>62</v>
      </c>
      <c r="Q34" s="104" t="s">
        <v>0</v>
      </c>
      <c r="R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row>
    <row r="35" spans="1:46" x14ac:dyDescent="0.25">
      <c r="C35" s="12" t="s">
        <v>2</v>
      </c>
      <c r="O35" s="121">
        <v>5</v>
      </c>
      <c r="P35" s="111">
        <v>0</v>
      </c>
      <c r="Q35" s="94">
        <f>MMULT(O35,P35)</f>
        <v>0</v>
      </c>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row>
    <row r="36" spans="1:46" ht="15.75" x14ac:dyDescent="0.25">
      <c r="C36" s="12" t="s">
        <v>127</v>
      </c>
      <c r="D36" s="16"/>
      <c r="O36" s="121">
        <v>5</v>
      </c>
      <c r="P36" s="111">
        <v>0</v>
      </c>
      <c r="Q36" s="94">
        <f t="shared" ref="Q36:Q39" si="3">MMULT(O36,P36)</f>
        <v>0</v>
      </c>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row>
    <row r="37" spans="1:46" ht="15.75" x14ac:dyDescent="0.25">
      <c r="C37" s="37" t="s">
        <v>128</v>
      </c>
      <c r="D37" s="16"/>
      <c r="O37" s="121">
        <v>5</v>
      </c>
      <c r="P37" s="111">
        <v>0</v>
      </c>
      <c r="Q37" s="94">
        <f t="shared" si="3"/>
        <v>0</v>
      </c>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row>
    <row r="38" spans="1:46" x14ac:dyDescent="0.25">
      <c r="C38" s="12" t="s">
        <v>129</v>
      </c>
      <c r="O38" s="25">
        <v>2</v>
      </c>
      <c r="P38" s="79">
        <v>0</v>
      </c>
      <c r="Q38" s="94">
        <f t="shared" si="3"/>
        <v>0</v>
      </c>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row>
    <row r="39" spans="1:46" x14ac:dyDescent="0.25">
      <c r="C39" s="12" t="s">
        <v>130</v>
      </c>
      <c r="O39" s="25">
        <v>1</v>
      </c>
      <c r="P39" s="79">
        <v>0</v>
      </c>
      <c r="Q39" s="94">
        <f t="shared" si="3"/>
        <v>0</v>
      </c>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row>
    <row r="40" spans="1:46" x14ac:dyDescent="0.25">
      <c r="O40" s="45"/>
      <c r="P40" s="155" t="s">
        <v>8</v>
      </c>
      <c r="Q40" s="102">
        <f>SUM(Q35:Q39)</f>
        <v>0</v>
      </c>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row>
    <row r="41" spans="1:46" x14ac:dyDescent="0.25">
      <c r="B41" s="12" t="s">
        <v>123</v>
      </c>
      <c r="L41" s="17"/>
      <c r="M41" s="17"/>
      <c r="N41" s="13"/>
      <c r="O41" s="72" t="s">
        <v>12</v>
      </c>
      <c r="P41" s="72" t="s">
        <v>62</v>
      </c>
      <c r="Q41" s="104" t="s">
        <v>0</v>
      </c>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row>
    <row r="42" spans="1:46" x14ac:dyDescent="0.25">
      <c r="C42" s="12" t="s">
        <v>91</v>
      </c>
      <c r="O42" s="25">
        <v>2</v>
      </c>
      <c r="P42" s="79">
        <v>0</v>
      </c>
      <c r="Q42" s="94">
        <f t="shared" ref="Q42:Q53" si="4">MMULT(O42,P42)</f>
        <v>0</v>
      </c>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row>
    <row r="43" spans="1:46" x14ac:dyDescent="0.25">
      <c r="C43" s="12" t="s">
        <v>109</v>
      </c>
      <c r="O43" s="25">
        <v>5</v>
      </c>
      <c r="P43" s="79">
        <v>0</v>
      </c>
      <c r="Q43" s="94">
        <f t="shared" si="4"/>
        <v>0</v>
      </c>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row>
    <row r="44" spans="1:46" x14ac:dyDescent="0.25">
      <c r="C44" s="37" t="s">
        <v>115</v>
      </c>
      <c r="O44" s="25">
        <v>15</v>
      </c>
      <c r="P44" s="79">
        <v>0</v>
      </c>
      <c r="Q44" s="94">
        <f t="shared" ref="Q44" si="5">MMULT(O44,P44)</f>
        <v>0</v>
      </c>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row>
    <row r="45" spans="1:46" x14ac:dyDescent="0.25">
      <c r="C45" s="12" t="s">
        <v>116</v>
      </c>
      <c r="N45" s="13"/>
      <c r="O45" s="26"/>
      <c r="P45" s="80"/>
      <c r="Q45" s="94"/>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row>
    <row r="46" spans="1:46" x14ac:dyDescent="0.25">
      <c r="D46" s="12" t="s">
        <v>3</v>
      </c>
      <c r="N46" s="13"/>
      <c r="O46" s="26"/>
      <c r="P46" s="80"/>
      <c r="Q46" s="94"/>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row>
    <row r="47" spans="1:46" x14ac:dyDescent="0.25">
      <c r="E47" s="12" t="s">
        <v>4</v>
      </c>
      <c r="O47" s="25">
        <v>1</v>
      </c>
      <c r="P47" s="79">
        <v>0</v>
      </c>
      <c r="Q47" s="94">
        <f t="shared" si="4"/>
        <v>0</v>
      </c>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row>
    <row r="48" spans="1:46" x14ac:dyDescent="0.25">
      <c r="E48" s="12" t="s">
        <v>5</v>
      </c>
      <c r="O48" s="25">
        <v>2</v>
      </c>
      <c r="P48" s="79">
        <v>0</v>
      </c>
      <c r="Q48" s="94">
        <f t="shared" si="4"/>
        <v>0</v>
      </c>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row>
    <row r="49" spans="1:46" x14ac:dyDescent="0.25">
      <c r="E49" s="12" t="s">
        <v>6</v>
      </c>
      <c r="O49" s="25">
        <v>3</v>
      </c>
      <c r="P49" s="79">
        <v>0</v>
      </c>
      <c r="Q49" s="94">
        <f t="shared" si="4"/>
        <v>0</v>
      </c>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row>
    <row r="50" spans="1:46" x14ac:dyDescent="0.25">
      <c r="D50" s="12" t="s">
        <v>7</v>
      </c>
      <c r="N50" s="13"/>
      <c r="O50" s="26"/>
      <c r="P50" s="80"/>
      <c r="Q50" s="94"/>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row>
    <row r="51" spans="1:46" x14ac:dyDescent="0.25">
      <c r="E51" s="12" t="s">
        <v>4</v>
      </c>
      <c r="O51" s="25">
        <v>2</v>
      </c>
      <c r="P51" s="79">
        <v>0</v>
      </c>
      <c r="Q51" s="94">
        <f t="shared" si="4"/>
        <v>0</v>
      </c>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row>
    <row r="52" spans="1:46" x14ac:dyDescent="0.25">
      <c r="E52" s="12" t="s">
        <v>5</v>
      </c>
      <c r="O52" s="25">
        <v>6</v>
      </c>
      <c r="P52" s="79">
        <v>0</v>
      </c>
      <c r="Q52" s="94">
        <f t="shared" si="4"/>
        <v>0</v>
      </c>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row>
    <row r="53" spans="1:46" x14ac:dyDescent="0.25">
      <c r="E53" s="12" t="s">
        <v>6</v>
      </c>
      <c r="O53" s="25">
        <v>10</v>
      </c>
      <c r="P53" s="79">
        <v>0</v>
      </c>
      <c r="Q53" s="94">
        <f t="shared" si="4"/>
        <v>0</v>
      </c>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row>
    <row r="54" spans="1:46" x14ac:dyDescent="0.25">
      <c r="O54" s="45"/>
      <c r="P54" s="155" t="s">
        <v>9</v>
      </c>
      <c r="Q54" s="102">
        <f>SUM(Q42:Q44) +SUM(Q47:Q49)+SUM(Q51:Q53)</f>
        <v>0</v>
      </c>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row>
    <row r="55" spans="1:46" x14ac:dyDescent="0.25">
      <c r="B55" s="12" t="s">
        <v>161</v>
      </c>
      <c r="G55" s="13"/>
      <c r="H55" s="13"/>
      <c r="I55" s="13"/>
      <c r="J55" s="17"/>
      <c r="K55" s="17"/>
      <c r="L55" s="17"/>
      <c r="M55" s="17"/>
      <c r="N55" s="13"/>
      <c r="O55" s="72" t="s">
        <v>12</v>
      </c>
      <c r="P55" s="72" t="s">
        <v>62</v>
      </c>
      <c r="Q55" s="104" t="s">
        <v>0</v>
      </c>
      <c r="R55" s="13"/>
      <c r="S55" s="136"/>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row>
    <row r="56" spans="1:46" x14ac:dyDescent="0.25">
      <c r="C56" s="12" t="s">
        <v>92</v>
      </c>
      <c r="O56" s="25">
        <v>5</v>
      </c>
      <c r="P56" s="79">
        <v>0</v>
      </c>
      <c r="Q56" s="94">
        <f>MMULT(O56,P56)</f>
        <v>0</v>
      </c>
      <c r="R56" s="13"/>
      <c r="S56" s="136"/>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row>
    <row r="57" spans="1:46" x14ac:dyDescent="0.25">
      <c r="C57" s="12" t="s">
        <v>93</v>
      </c>
      <c r="O57" s="25">
        <v>10</v>
      </c>
      <c r="P57" s="79">
        <v>0</v>
      </c>
      <c r="Q57" s="94">
        <f>MMULT(O57,P57)</f>
        <v>0</v>
      </c>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row>
    <row r="58" spans="1:46" x14ac:dyDescent="0.25">
      <c r="C58" s="12" t="s">
        <v>85</v>
      </c>
      <c r="O58" s="25">
        <v>10</v>
      </c>
      <c r="P58" s="79">
        <v>0</v>
      </c>
      <c r="Q58" s="94">
        <f>MMULT(O58,P58)</f>
        <v>0</v>
      </c>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row>
    <row r="59" spans="1:46" x14ac:dyDescent="0.25">
      <c r="C59" s="12" t="s">
        <v>117</v>
      </c>
      <c r="O59" s="25">
        <v>10</v>
      </c>
      <c r="P59" s="79">
        <v>0</v>
      </c>
      <c r="Q59" s="94">
        <f>MMULT(O59,P59)</f>
        <v>0</v>
      </c>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row>
    <row r="60" spans="1:46" x14ac:dyDescent="0.25">
      <c r="O60" s="45"/>
      <c r="P60" s="155" t="s">
        <v>10</v>
      </c>
      <c r="Q60" s="103">
        <f>IF(Q57&gt;Q56,SUM(Q57:Q59),SUM(Q56,Q58:Q59))</f>
        <v>0</v>
      </c>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row>
    <row r="61" spans="1:46" s="13" customFormat="1" x14ac:dyDescent="0.25">
      <c r="A61" s="126"/>
      <c r="B61" s="126"/>
      <c r="C61" s="126"/>
      <c r="D61" s="126"/>
      <c r="E61" s="126"/>
      <c r="F61" s="126"/>
      <c r="G61" s="126"/>
      <c r="H61" s="126"/>
      <c r="I61" s="126"/>
      <c r="J61" s="127"/>
      <c r="K61" s="127"/>
      <c r="L61" s="127"/>
      <c r="M61" s="127"/>
      <c r="N61" s="126"/>
      <c r="O61" s="45"/>
      <c r="P61" s="155" t="s">
        <v>11</v>
      </c>
      <c r="Q61" s="103">
        <f>IF(SUM(Q40,Q54,Q60)&gt;20,20,SUM(Q40,Q54,Q60))</f>
        <v>0</v>
      </c>
    </row>
    <row r="62" spans="1:46" s="13" customFormat="1" x14ac:dyDescent="0.25">
      <c r="A62" s="162" t="s">
        <v>158</v>
      </c>
      <c r="J62" s="17"/>
      <c r="K62" s="17"/>
      <c r="L62" s="17"/>
      <c r="M62" s="17"/>
    </row>
    <row r="63" spans="1:46" s="13" customFormat="1" ht="15.75" x14ac:dyDescent="0.25">
      <c r="B63" s="13" t="s">
        <v>150</v>
      </c>
      <c r="J63" s="17"/>
      <c r="K63" s="17"/>
      <c r="L63" s="17"/>
      <c r="M63" s="17"/>
      <c r="O63" s="68" t="s">
        <v>12</v>
      </c>
      <c r="P63" s="68" t="s">
        <v>62</v>
      </c>
      <c r="Q63" s="163" t="s">
        <v>0</v>
      </c>
    </row>
    <row r="64" spans="1:46" s="13" customFormat="1" x14ac:dyDescent="0.25">
      <c r="C64" s="13" t="s">
        <v>151</v>
      </c>
      <c r="J64" s="17"/>
      <c r="K64" s="17"/>
      <c r="L64" s="17"/>
      <c r="M64" s="17"/>
      <c r="O64" s="26">
        <v>1</v>
      </c>
      <c r="P64" s="79">
        <v>0</v>
      </c>
      <c r="Q64" s="94">
        <f t="shared" ref="Q64:Q69" si="6">MMULT(O64,P64)</f>
        <v>0</v>
      </c>
    </row>
    <row r="65" spans="1:46" s="13" customFormat="1" x14ac:dyDescent="0.25">
      <c r="C65" s="13" t="s">
        <v>152</v>
      </c>
      <c r="J65" s="17"/>
      <c r="K65" s="17"/>
      <c r="L65" s="17"/>
      <c r="M65" s="17"/>
      <c r="O65" s="26">
        <v>2</v>
      </c>
      <c r="P65" s="79">
        <v>0</v>
      </c>
      <c r="Q65" s="94">
        <f t="shared" si="6"/>
        <v>0</v>
      </c>
    </row>
    <row r="66" spans="1:46" s="118" customFormat="1" x14ac:dyDescent="0.25">
      <c r="C66" s="118" t="s">
        <v>153</v>
      </c>
      <c r="J66" s="116"/>
      <c r="K66" s="116"/>
      <c r="L66" s="116"/>
      <c r="M66" s="116"/>
      <c r="O66" s="112">
        <v>2</v>
      </c>
      <c r="P66" s="111">
        <v>0</v>
      </c>
      <c r="Q66" s="94">
        <f t="shared" si="6"/>
        <v>0</v>
      </c>
    </row>
    <row r="67" spans="1:46" s="118" customFormat="1" x14ac:dyDescent="0.25">
      <c r="C67" s="164" t="s">
        <v>154</v>
      </c>
      <c r="D67" s="164"/>
      <c r="E67" s="164"/>
      <c r="F67" s="164"/>
      <c r="G67" s="164"/>
      <c r="H67" s="164"/>
      <c r="I67" s="164"/>
      <c r="J67" s="164"/>
      <c r="K67" s="164"/>
      <c r="L67" s="164"/>
      <c r="M67" s="164"/>
      <c r="N67" s="164"/>
      <c r="O67" s="109">
        <v>1</v>
      </c>
      <c r="P67" s="111">
        <v>0</v>
      </c>
      <c r="Q67" s="94">
        <f>MMULT(O67,P67)</f>
        <v>0</v>
      </c>
    </row>
    <row r="68" spans="1:46" s="118" customFormat="1" x14ac:dyDescent="0.25">
      <c r="C68" s="164" t="s">
        <v>155</v>
      </c>
      <c r="D68" s="164"/>
      <c r="E68" s="164"/>
      <c r="F68" s="164"/>
      <c r="G68" s="164"/>
      <c r="H68" s="164"/>
      <c r="I68" s="164"/>
      <c r="J68" s="164"/>
      <c r="K68" s="164"/>
      <c r="L68" s="164"/>
      <c r="M68" s="164"/>
      <c r="N68" s="164"/>
      <c r="O68" s="109">
        <v>2</v>
      </c>
      <c r="P68" s="111">
        <v>0</v>
      </c>
      <c r="Q68" s="94">
        <f>MMULT(O68,P68)</f>
        <v>0</v>
      </c>
    </row>
    <row r="69" spans="1:46" s="13" customFormat="1" x14ac:dyDescent="0.25">
      <c r="B69" s="13" t="s">
        <v>157</v>
      </c>
      <c r="J69" s="17"/>
      <c r="K69" s="17"/>
      <c r="L69" s="17"/>
      <c r="M69" s="17"/>
      <c r="O69" s="26">
        <v>1</v>
      </c>
      <c r="P69" s="79">
        <v>0</v>
      </c>
      <c r="Q69" s="94">
        <f t="shared" si="6"/>
        <v>0</v>
      </c>
    </row>
    <row r="70" spans="1:46" s="13" customFormat="1" x14ac:dyDescent="0.25">
      <c r="A70" s="126"/>
      <c r="B70" s="126"/>
      <c r="C70" s="126"/>
      <c r="D70" s="126"/>
      <c r="E70" s="126"/>
      <c r="F70" s="126"/>
      <c r="G70" s="126"/>
      <c r="H70" s="126"/>
      <c r="I70" s="126"/>
      <c r="J70" s="127"/>
      <c r="K70" s="127"/>
      <c r="L70" s="127"/>
      <c r="M70" s="127"/>
      <c r="N70" s="126"/>
      <c r="O70" s="45"/>
      <c r="P70" s="155" t="s">
        <v>156</v>
      </c>
      <c r="Q70" s="103">
        <f>IF(SUM(Q64,Q65,Q66,Q69,Q67,Q68)&gt;15,15,SUM(Q64,Q65,Q66,Q69,Q67,Q68))</f>
        <v>0</v>
      </c>
    </row>
    <row r="71" spans="1:46" s="13" customFormat="1" x14ac:dyDescent="0.25">
      <c r="A71" s="35" t="s">
        <v>137</v>
      </c>
      <c r="J71" s="17"/>
      <c r="K71" s="17"/>
      <c r="L71" s="17"/>
      <c r="M71" s="17"/>
      <c r="O71" s="68" t="s">
        <v>12</v>
      </c>
      <c r="P71" s="68" t="s">
        <v>26</v>
      </c>
      <c r="Q71" s="104" t="s">
        <v>0</v>
      </c>
    </row>
    <row r="72" spans="1:46" s="13" customFormat="1" x14ac:dyDescent="0.25">
      <c r="J72" s="17"/>
      <c r="K72" s="17"/>
      <c r="L72" s="17"/>
      <c r="M72" s="17"/>
      <c r="O72" s="36" t="s">
        <v>17</v>
      </c>
      <c r="P72" s="81">
        <v>0</v>
      </c>
      <c r="Q72" s="90">
        <f>IF(P72&gt;5,5,IF(P72&lt;0,0,P72))</f>
        <v>0</v>
      </c>
    </row>
    <row r="73" spans="1:46" s="13" customFormat="1" x14ac:dyDescent="0.25">
      <c r="A73" s="126"/>
      <c r="B73" s="126"/>
      <c r="C73" s="126"/>
      <c r="D73" s="126"/>
      <c r="E73" s="126"/>
      <c r="F73" s="126"/>
      <c r="G73" s="126"/>
      <c r="H73" s="126"/>
      <c r="I73" s="126"/>
      <c r="J73" s="127"/>
      <c r="K73" s="127"/>
      <c r="L73" s="127"/>
      <c r="M73" s="127"/>
      <c r="N73" s="126"/>
      <c r="O73" s="208" t="s">
        <v>13</v>
      </c>
      <c r="P73" s="209"/>
      <c r="Q73" s="103">
        <f>Q72</f>
        <v>0</v>
      </c>
    </row>
    <row r="74" spans="1:46" ht="31.5" x14ac:dyDescent="0.25">
      <c r="A74" s="141" t="s">
        <v>14</v>
      </c>
      <c r="B74" s="142"/>
      <c r="C74" s="142"/>
      <c r="D74" s="142"/>
      <c r="E74" s="142"/>
      <c r="F74" s="142"/>
      <c r="G74" s="143" t="s">
        <v>132</v>
      </c>
      <c r="H74" s="144" t="s">
        <v>133</v>
      </c>
      <c r="I74" s="152"/>
      <c r="Q74" s="98"/>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row>
    <row r="75" spans="1:46" x14ac:dyDescent="0.25">
      <c r="A75" s="145">
        <v>0</v>
      </c>
      <c r="B75" s="198" t="s">
        <v>33</v>
      </c>
      <c r="C75" s="199"/>
      <c r="D75" s="199"/>
      <c r="E75" s="200"/>
      <c r="F75" s="146"/>
      <c r="G75" s="147">
        <v>0</v>
      </c>
      <c r="H75" s="147">
        <v>0</v>
      </c>
      <c r="I75" s="153"/>
      <c r="Q75" s="92"/>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row>
    <row r="76" spans="1:46" x14ac:dyDescent="0.25">
      <c r="A76" s="145">
        <v>1</v>
      </c>
      <c r="B76" s="198" t="s">
        <v>32</v>
      </c>
      <c r="C76" s="199"/>
      <c r="D76" s="199"/>
      <c r="E76" s="200"/>
      <c r="F76" s="146"/>
      <c r="G76" s="147">
        <v>5</v>
      </c>
      <c r="H76" s="147">
        <v>2.5</v>
      </c>
      <c r="I76" s="153"/>
      <c r="Q76" s="92"/>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row>
    <row r="77" spans="1:46" x14ac:dyDescent="0.25">
      <c r="A77" s="145">
        <v>2</v>
      </c>
      <c r="B77" s="201" t="s">
        <v>138</v>
      </c>
      <c r="C77" s="202"/>
      <c r="D77" s="202"/>
      <c r="E77" s="203"/>
      <c r="F77" s="146"/>
      <c r="G77" s="147">
        <v>10</v>
      </c>
      <c r="H77" s="147">
        <v>5</v>
      </c>
      <c r="I77" s="153"/>
      <c r="O77" s="214" t="s">
        <v>31</v>
      </c>
      <c r="P77" s="215"/>
      <c r="Q77" s="104">
        <f>Q32</f>
        <v>0</v>
      </c>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row>
    <row r="78" spans="1:46" x14ac:dyDescent="0.25">
      <c r="A78" s="145">
        <v>3</v>
      </c>
      <c r="B78" s="201" t="s">
        <v>139</v>
      </c>
      <c r="C78" s="202"/>
      <c r="D78" s="202"/>
      <c r="E78" s="203"/>
      <c r="F78" s="146"/>
      <c r="G78" s="147">
        <v>15</v>
      </c>
      <c r="H78" s="147">
        <v>7.5</v>
      </c>
      <c r="I78" s="153"/>
      <c r="O78" s="214" t="s">
        <v>19</v>
      </c>
      <c r="P78" s="215"/>
      <c r="Q78" s="104">
        <f>Q61</f>
        <v>0</v>
      </c>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row>
    <row r="79" spans="1:46" s="14" customFormat="1" ht="15" customHeight="1" x14ac:dyDescent="0.25">
      <c r="A79" s="145">
        <v>4</v>
      </c>
      <c r="B79" s="198" t="s">
        <v>135</v>
      </c>
      <c r="C79" s="199"/>
      <c r="D79" s="199"/>
      <c r="E79" s="200"/>
      <c r="F79" s="146"/>
      <c r="G79" s="147">
        <v>20</v>
      </c>
      <c r="H79" s="147">
        <v>10</v>
      </c>
      <c r="I79" s="153"/>
      <c r="J79" s="4"/>
      <c r="K79" s="4"/>
      <c r="L79" s="4"/>
      <c r="M79" s="4"/>
      <c r="N79" s="12"/>
      <c r="O79" s="214" t="s">
        <v>20</v>
      </c>
      <c r="P79" s="215"/>
      <c r="Q79" s="104">
        <f>Q70</f>
        <v>0</v>
      </c>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row>
    <row r="80" spans="1:46" s="14" customFormat="1" ht="15" customHeight="1" x14ac:dyDescent="0.25">
      <c r="A80" s="178"/>
      <c r="B80" s="179"/>
      <c r="C80" s="179"/>
      <c r="D80" s="179"/>
      <c r="E80" s="179"/>
      <c r="F80" s="142"/>
      <c r="G80" s="153"/>
      <c r="H80" s="153"/>
      <c r="I80" s="153"/>
      <c r="J80" s="4"/>
      <c r="K80" s="4"/>
      <c r="L80" s="4"/>
      <c r="M80" s="4"/>
      <c r="N80" s="12"/>
      <c r="O80" s="214" t="s">
        <v>21</v>
      </c>
      <c r="P80" s="215"/>
      <c r="Q80" s="104">
        <f>Q73</f>
        <v>0</v>
      </c>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row>
    <row r="81" spans="1:17" x14ac:dyDescent="0.25">
      <c r="A81" s="148"/>
      <c r="B81" s="148"/>
      <c r="C81" s="148"/>
      <c r="D81" s="148"/>
      <c r="E81" s="148"/>
      <c r="F81" s="148"/>
      <c r="G81" s="148"/>
      <c r="H81" s="148"/>
      <c r="I81" s="148"/>
      <c r="J81" s="127"/>
      <c r="K81" s="127"/>
      <c r="L81" s="127"/>
      <c r="M81" s="127"/>
      <c r="N81" s="126"/>
      <c r="O81" s="208" t="s">
        <v>15</v>
      </c>
      <c r="P81" s="209"/>
      <c r="Q81" s="103">
        <f>SUM(Q77:Q80)</f>
        <v>0</v>
      </c>
    </row>
    <row r="82" spans="1:17" x14ac:dyDescent="0.25">
      <c r="A82" s="142"/>
      <c r="B82" s="142"/>
      <c r="C82" s="142"/>
      <c r="D82" s="142"/>
      <c r="E82" s="142"/>
      <c r="F82" s="142"/>
      <c r="G82" s="142"/>
      <c r="H82" s="142"/>
      <c r="I82" s="142"/>
      <c r="Q82" s="92"/>
    </row>
    <row r="83" spans="1:17" ht="18.75" x14ac:dyDescent="0.3">
      <c r="A83" s="142"/>
      <c r="B83" s="142"/>
      <c r="C83" s="149"/>
      <c r="D83" s="149"/>
      <c r="E83" s="206" t="s">
        <v>30</v>
      </c>
      <c r="F83" s="207"/>
      <c r="G83" s="150">
        <f>LOOKUP(Q81,G75:G79,A75:A79)</f>
        <v>0</v>
      </c>
      <c r="H83" s="150">
        <f>LOOKUP(Q81,H75:H79,A75:A79)</f>
        <v>0</v>
      </c>
      <c r="I83" s="154"/>
      <c r="Q83" s="92"/>
    </row>
    <row r="84" spans="1:17" x14ac:dyDescent="0.25">
      <c r="A84" s="142"/>
      <c r="B84" s="142"/>
      <c r="C84" s="142"/>
      <c r="D84" s="142"/>
      <c r="E84" s="142"/>
      <c r="F84" s="142"/>
      <c r="G84" s="142"/>
      <c r="H84" s="142"/>
      <c r="I84" s="142"/>
      <c r="Q84" s="92"/>
    </row>
    <row r="85" spans="1:17" ht="18.75" x14ac:dyDescent="0.3">
      <c r="A85" s="142"/>
      <c r="B85" s="142"/>
      <c r="C85" s="142"/>
      <c r="D85" s="142"/>
      <c r="E85" s="151" t="s">
        <v>131</v>
      </c>
      <c r="F85" s="142"/>
      <c r="G85" s="175"/>
      <c r="H85" s="142"/>
      <c r="I85" s="142"/>
      <c r="Q85" s="92"/>
    </row>
    <row r="86" spans="1:17" x14ac:dyDescent="0.25">
      <c r="Q86" s="92"/>
    </row>
    <row r="87" spans="1:17" x14ac:dyDescent="0.25">
      <c r="Q87" s="92"/>
    </row>
    <row r="88" spans="1:17" x14ac:dyDescent="0.25">
      <c r="Q88" s="92"/>
    </row>
    <row r="89" spans="1:17" x14ac:dyDescent="0.25">
      <c r="Q89" s="92"/>
    </row>
    <row r="90" spans="1:17" x14ac:dyDescent="0.25">
      <c r="Q90" s="92"/>
    </row>
    <row r="91" spans="1:17" x14ac:dyDescent="0.25">
      <c r="Q91" s="92"/>
    </row>
    <row r="92" spans="1:17" x14ac:dyDescent="0.25">
      <c r="Q92" s="92"/>
    </row>
    <row r="93" spans="1:17" x14ac:dyDescent="0.25">
      <c r="Q93" s="92"/>
    </row>
    <row r="94" spans="1:17" x14ac:dyDescent="0.25">
      <c r="Q94" s="92"/>
    </row>
    <row r="95" spans="1:17" x14ac:dyDescent="0.25">
      <c r="Q95" s="92"/>
    </row>
    <row r="96" spans="1:17" x14ac:dyDescent="0.25">
      <c r="Q96" s="92"/>
    </row>
    <row r="97" spans="17:17" x14ac:dyDescent="0.25">
      <c r="Q97" s="92"/>
    </row>
    <row r="98" spans="17:17" x14ac:dyDescent="0.25">
      <c r="Q98" s="92"/>
    </row>
    <row r="99" spans="17:17" x14ac:dyDescent="0.25">
      <c r="Q99" s="92"/>
    </row>
    <row r="100" spans="17:17" x14ac:dyDescent="0.25">
      <c r="Q100" s="92"/>
    </row>
    <row r="101" spans="17:17" x14ac:dyDescent="0.25">
      <c r="Q101" s="92"/>
    </row>
    <row r="102" spans="17:17" x14ac:dyDescent="0.25">
      <c r="Q102" s="92"/>
    </row>
    <row r="103" spans="17:17" x14ac:dyDescent="0.25">
      <c r="Q103" s="92"/>
    </row>
    <row r="104" spans="17:17" x14ac:dyDescent="0.25">
      <c r="Q104" s="92"/>
    </row>
    <row r="105" spans="17:17" x14ac:dyDescent="0.25">
      <c r="Q105" s="92"/>
    </row>
    <row r="106" spans="17:17" x14ac:dyDescent="0.25">
      <c r="Q106" s="92"/>
    </row>
    <row r="107" spans="17:17" x14ac:dyDescent="0.25">
      <c r="Q107" s="92"/>
    </row>
    <row r="108" spans="17:17" x14ac:dyDescent="0.25">
      <c r="Q108" s="92"/>
    </row>
    <row r="109" spans="17:17" x14ac:dyDescent="0.25">
      <c r="Q109" s="92"/>
    </row>
    <row r="110" spans="17:17" x14ac:dyDescent="0.25">
      <c r="Q110" s="92"/>
    </row>
    <row r="111" spans="17:17" x14ac:dyDescent="0.25">
      <c r="Q111" s="92"/>
    </row>
    <row r="112" spans="17:17" x14ac:dyDescent="0.25">
      <c r="Q112" s="92"/>
    </row>
    <row r="113" spans="17:17" x14ac:dyDescent="0.25">
      <c r="Q113" s="92"/>
    </row>
    <row r="114" spans="17:17" x14ac:dyDescent="0.25">
      <c r="Q114" s="92"/>
    </row>
    <row r="115" spans="17:17" x14ac:dyDescent="0.25">
      <c r="Q115" s="92"/>
    </row>
    <row r="116" spans="17:17" x14ac:dyDescent="0.25">
      <c r="Q116" s="92"/>
    </row>
    <row r="117" spans="17:17" x14ac:dyDescent="0.25">
      <c r="Q117" s="92"/>
    </row>
    <row r="118" spans="17:17" x14ac:dyDescent="0.25">
      <c r="Q118" s="92"/>
    </row>
    <row r="119" spans="17:17" x14ac:dyDescent="0.25">
      <c r="Q119" s="92"/>
    </row>
    <row r="120" spans="17:17" x14ac:dyDescent="0.25">
      <c r="Q120" s="92"/>
    </row>
    <row r="121" spans="17:17" x14ac:dyDescent="0.25">
      <c r="Q121" s="92"/>
    </row>
    <row r="122" spans="17:17" x14ac:dyDescent="0.25">
      <c r="Q122" s="92"/>
    </row>
    <row r="123" spans="17:17" x14ac:dyDescent="0.25">
      <c r="Q123" s="92"/>
    </row>
    <row r="124" spans="17:17" x14ac:dyDescent="0.25">
      <c r="Q124" s="92"/>
    </row>
    <row r="125" spans="17:17" x14ac:dyDescent="0.25">
      <c r="Q125" s="92"/>
    </row>
    <row r="126" spans="17:17" x14ac:dyDescent="0.25">
      <c r="Q126" s="92"/>
    </row>
    <row r="127" spans="17:17" x14ac:dyDescent="0.25">
      <c r="Q127" s="92"/>
    </row>
    <row r="128" spans="17:17" x14ac:dyDescent="0.25">
      <c r="Q128" s="92"/>
    </row>
    <row r="129" spans="17:17" x14ac:dyDescent="0.25">
      <c r="Q129" s="92"/>
    </row>
    <row r="130" spans="17:17" x14ac:dyDescent="0.25">
      <c r="Q130" s="92"/>
    </row>
    <row r="131" spans="17:17" x14ac:dyDescent="0.25">
      <c r="Q131" s="92"/>
    </row>
    <row r="132" spans="17:17" x14ac:dyDescent="0.25">
      <c r="Q132" s="92"/>
    </row>
    <row r="133" spans="17:17" x14ac:dyDescent="0.25">
      <c r="Q133" s="92"/>
    </row>
    <row r="134" spans="17:17" x14ac:dyDescent="0.25">
      <c r="Q134" s="92"/>
    </row>
    <row r="135" spans="17:17" x14ac:dyDescent="0.25">
      <c r="Q135" s="92"/>
    </row>
    <row r="136" spans="17:17" x14ac:dyDescent="0.25">
      <c r="Q136" s="92"/>
    </row>
    <row r="137" spans="17:17" x14ac:dyDescent="0.25">
      <c r="Q137" s="92"/>
    </row>
    <row r="138" spans="17:17" x14ac:dyDescent="0.25">
      <c r="Q138" s="92"/>
    </row>
    <row r="139" spans="17:17" x14ac:dyDescent="0.25">
      <c r="Q139" s="92"/>
    </row>
    <row r="140" spans="17:17" x14ac:dyDescent="0.25">
      <c r="Q140" s="92"/>
    </row>
    <row r="141" spans="17:17" x14ac:dyDescent="0.25">
      <c r="Q141" s="92"/>
    </row>
    <row r="142" spans="17:17" x14ac:dyDescent="0.25">
      <c r="Q142" s="92"/>
    </row>
    <row r="143" spans="17:17" x14ac:dyDescent="0.25">
      <c r="Q143" s="92"/>
    </row>
    <row r="144" spans="17:17" x14ac:dyDescent="0.25">
      <c r="Q144" s="92"/>
    </row>
    <row r="145" spans="17:17" x14ac:dyDescent="0.25">
      <c r="Q145" s="92"/>
    </row>
    <row r="146" spans="17:17" x14ac:dyDescent="0.25">
      <c r="Q146" s="92"/>
    </row>
    <row r="147" spans="17:17" x14ac:dyDescent="0.25">
      <c r="Q147" s="92"/>
    </row>
    <row r="148" spans="17:17" x14ac:dyDescent="0.25">
      <c r="Q148" s="92"/>
    </row>
    <row r="149" spans="17:17" x14ac:dyDescent="0.25">
      <c r="Q149" s="92"/>
    </row>
    <row r="150" spans="17:17" x14ac:dyDescent="0.25">
      <c r="Q150" s="92"/>
    </row>
    <row r="151" spans="17:17" x14ac:dyDescent="0.25">
      <c r="Q151" s="92"/>
    </row>
    <row r="152" spans="17:17" x14ac:dyDescent="0.25">
      <c r="Q152" s="92"/>
    </row>
    <row r="153" spans="17:17" x14ac:dyDescent="0.25">
      <c r="Q153" s="92"/>
    </row>
    <row r="154" spans="17:17" x14ac:dyDescent="0.25">
      <c r="Q154" s="92"/>
    </row>
    <row r="155" spans="17:17" x14ac:dyDescent="0.25">
      <c r="Q155" s="92"/>
    </row>
    <row r="156" spans="17:17" x14ac:dyDescent="0.25">
      <c r="Q156" s="92"/>
    </row>
    <row r="157" spans="17:17" x14ac:dyDescent="0.25">
      <c r="Q157" s="92"/>
    </row>
    <row r="158" spans="17:17" x14ac:dyDescent="0.25">
      <c r="Q158" s="92"/>
    </row>
    <row r="159" spans="17:17" x14ac:dyDescent="0.25">
      <c r="Q159" s="92"/>
    </row>
    <row r="160" spans="17:17" x14ac:dyDescent="0.25">
      <c r="Q160" s="92"/>
    </row>
    <row r="161" spans="17:17" x14ac:dyDescent="0.25">
      <c r="Q161" s="92"/>
    </row>
    <row r="162" spans="17:17" x14ac:dyDescent="0.25">
      <c r="Q162" s="92"/>
    </row>
    <row r="163" spans="17:17" x14ac:dyDescent="0.25">
      <c r="Q163" s="92"/>
    </row>
    <row r="164" spans="17:17" x14ac:dyDescent="0.25">
      <c r="Q164" s="92"/>
    </row>
    <row r="165" spans="17:17" x14ac:dyDescent="0.25">
      <c r="Q165" s="92"/>
    </row>
    <row r="166" spans="17:17" x14ac:dyDescent="0.25">
      <c r="Q166" s="92"/>
    </row>
    <row r="167" spans="17:17" x14ac:dyDescent="0.25">
      <c r="Q167" s="92"/>
    </row>
    <row r="168" spans="17:17" x14ac:dyDescent="0.25">
      <c r="Q168" s="92"/>
    </row>
    <row r="169" spans="17:17" x14ac:dyDescent="0.25">
      <c r="Q169" s="92"/>
    </row>
    <row r="170" spans="17:17" x14ac:dyDescent="0.25">
      <c r="Q170" s="92"/>
    </row>
    <row r="171" spans="17:17" x14ac:dyDescent="0.25">
      <c r="Q171" s="92"/>
    </row>
    <row r="172" spans="17:17" x14ac:dyDescent="0.25">
      <c r="Q172" s="92"/>
    </row>
    <row r="173" spans="17:17" x14ac:dyDescent="0.25">
      <c r="Q173" s="92"/>
    </row>
  </sheetData>
  <mergeCells count="22">
    <mergeCell ref="E83:F83"/>
    <mergeCell ref="O81:P81"/>
    <mergeCell ref="O73:P73"/>
    <mergeCell ref="A30:J30"/>
    <mergeCell ref="A26:J26"/>
    <mergeCell ref="A27:J27"/>
    <mergeCell ref="A28:J28"/>
    <mergeCell ref="B79:E79"/>
    <mergeCell ref="O77:P77"/>
    <mergeCell ref="O78:P78"/>
    <mergeCell ref="O79:P79"/>
    <mergeCell ref="O80:P80"/>
    <mergeCell ref="L25:M25"/>
    <mergeCell ref="B75:E75"/>
    <mergeCell ref="B76:E76"/>
    <mergeCell ref="B77:E77"/>
    <mergeCell ref="B78:E78"/>
    <mergeCell ref="L26:M26"/>
    <mergeCell ref="L27:M27"/>
    <mergeCell ref="L28:M28"/>
    <mergeCell ref="L29:M29"/>
    <mergeCell ref="L30:M30"/>
  </mergeCells>
  <pageMargins left="0.7" right="0.7" top="0.75" bottom="0.75" header="0.3" footer="0.3"/>
  <pageSetup scale="6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FD143"/>
  <sheetViews>
    <sheetView zoomScale="110" zoomScaleNormal="110" zoomScalePageLayoutView="110" workbookViewId="0">
      <selection activeCell="G67" sqref="G67"/>
    </sheetView>
  </sheetViews>
  <sheetFormatPr defaultColWidth="8.85546875" defaultRowHeight="15" x14ac:dyDescent="0.25"/>
  <cols>
    <col min="4" max="4" width="10.28515625" customWidth="1"/>
    <col min="5" max="5" width="10.85546875" customWidth="1"/>
    <col min="7" max="7" width="11" customWidth="1"/>
    <col min="8" max="8" width="10.7109375" customWidth="1"/>
    <col min="10" max="10" width="20.140625" customWidth="1"/>
    <col min="11" max="11" width="15.140625" style="2" customWidth="1"/>
    <col min="12" max="12" width="15.28515625" style="2" customWidth="1"/>
    <col min="13" max="13" width="8.85546875" style="3"/>
  </cols>
  <sheetData>
    <row r="1" spans="1:160" s="18" customFormat="1" ht="22.5" customHeight="1" x14ac:dyDescent="0.45">
      <c r="A1" s="43" t="s">
        <v>125</v>
      </c>
      <c r="B1" s="34"/>
      <c r="C1" s="34"/>
      <c r="D1" s="34"/>
      <c r="E1" s="34"/>
      <c r="F1" s="34"/>
      <c r="G1" s="34"/>
      <c r="H1" s="34"/>
      <c r="I1" s="34"/>
      <c r="J1" s="34"/>
      <c r="K1" s="64"/>
      <c r="L1" s="34"/>
      <c r="M1" s="34"/>
      <c r="N1" s="34"/>
      <c r="O1" s="34"/>
    </row>
    <row r="2" spans="1:160" s="76" customFormat="1" ht="18.75" x14ac:dyDescent="0.3">
      <c r="A2" s="73" t="s">
        <v>159</v>
      </c>
      <c r="K2" s="77"/>
      <c r="L2" s="77"/>
      <c r="M2" s="78"/>
    </row>
    <row r="3" spans="1:160" ht="15.75" x14ac:dyDescent="0.25">
      <c r="B3" s="61"/>
      <c r="C3" s="62"/>
      <c r="D3" s="62"/>
      <c r="E3" s="62"/>
      <c r="F3" s="62"/>
      <c r="G3" s="62"/>
      <c r="H3" s="62"/>
      <c r="I3" s="62"/>
      <c r="J3" s="62"/>
      <c r="K3" s="60"/>
      <c r="M3" s="10"/>
    </row>
    <row r="4" spans="1:160" ht="15.75" x14ac:dyDescent="0.25">
      <c r="B4" s="61"/>
      <c r="C4" s="62"/>
      <c r="D4" s="62"/>
      <c r="E4" s="62"/>
      <c r="F4" s="62"/>
      <c r="G4" s="62"/>
      <c r="H4" s="62"/>
      <c r="I4" s="62"/>
      <c r="J4" s="62"/>
      <c r="K4" s="60"/>
      <c r="M4" s="10"/>
    </row>
    <row r="5" spans="1:160" s="18" customFormat="1" ht="15.75" x14ac:dyDescent="0.25">
      <c r="B5" s="61"/>
      <c r="C5" s="62"/>
      <c r="D5" s="62"/>
      <c r="E5" s="62"/>
      <c r="F5" s="62"/>
      <c r="G5" s="62"/>
      <c r="H5" s="62"/>
      <c r="I5" s="62"/>
      <c r="J5" s="62"/>
      <c r="K5" s="60"/>
      <c r="L5" s="2"/>
      <c r="M5" s="10"/>
    </row>
    <row r="6" spans="1:160" s="18" customFormat="1" ht="15.75" x14ac:dyDescent="0.25">
      <c r="B6" s="61"/>
      <c r="C6" s="62"/>
      <c r="D6" s="62"/>
      <c r="E6" s="62"/>
      <c r="F6" s="62"/>
      <c r="G6" s="62"/>
      <c r="H6" s="62"/>
      <c r="I6" s="62"/>
      <c r="J6" s="62"/>
      <c r="K6" s="60"/>
      <c r="L6" s="2"/>
      <c r="M6" s="10"/>
    </row>
    <row r="7" spans="1:160" ht="15.75" x14ac:dyDescent="0.25">
      <c r="B7" s="61"/>
      <c r="C7" s="62"/>
      <c r="D7" s="62"/>
      <c r="E7" s="62"/>
      <c r="F7" s="62"/>
      <c r="G7" s="62"/>
      <c r="H7" s="62"/>
      <c r="I7" s="62"/>
      <c r="J7" s="62"/>
      <c r="K7" s="60"/>
      <c r="M7" s="10"/>
    </row>
    <row r="8" spans="1:160" ht="15.75" x14ac:dyDescent="0.25">
      <c r="B8" s="61"/>
      <c r="C8" s="62"/>
      <c r="D8" s="62"/>
      <c r="E8" s="62"/>
      <c r="F8" s="62"/>
      <c r="G8" s="62"/>
      <c r="H8" s="62"/>
      <c r="I8" s="62"/>
      <c r="J8" s="62"/>
      <c r="K8" s="60"/>
      <c r="M8" s="10"/>
    </row>
    <row r="9" spans="1:160" ht="15.75" x14ac:dyDescent="0.25">
      <c r="B9" s="63"/>
      <c r="C9" s="62"/>
      <c r="D9" s="62"/>
      <c r="E9" s="62"/>
      <c r="F9" s="62"/>
      <c r="G9" s="62"/>
      <c r="H9" s="62"/>
      <c r="I9" s="62"/>
      <c r="J9" s="62"/>
      <c r="K9" s="60"/>
      <c r="M9" s="10"/>
    </row>
    <row r="10" spans="1:160" x14ac:dyDescent="0.25">
      <c r="M10" s="10"/>
    </row>
    <row r="11" spans="1:160" ht="15.75" x14ac:dyDescent="0.25">
      <c r="B11" s="6"/>
      <c r="M11" s="10"/>
    </row>
    <row r="12" spans="1:160" ht="15.75" x14ac:dyDescent="0.25">
      <c r="B12" s="6"/>
      <c r="M12" s="10"/>
    </row>
    <row r="13" spans="1:160" ht="15.75" x14ac:dyDescent="0.25">
      <c r="B13" s="6"/>
      <c r="M13" s="10"/>
    </row>
    <row r="14" spans="1:160" ht="15.75" x14ac:dyDescent="0.25">
      <c r="B14" s="5"/>
      <c r="M14" s="10"/>
    </row>
    <row r="15" spans="1:160" s="8" customFormat="1" x14ac:dyDescent="0.25">
      <c r="A15" s="129"/>
      <c r="B15" s="129"/>
      <c r="C15" s="129"/>
      <c r="D15" s="129"/>
      <c r="E15" s="129"/>
      <c r="F15" s="129"/>
      <c r="G15" s="129"/>
      <c r="H15" s="129"/>
      <c r="I15" s="129"/>
      <c r="J15" s="129"/>
      <c r="K15" s="131"/>
      <c r="L15" s="131"/>
      <c r="M15" s="131"/>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row>
    <row r="16" spans="1:160" x14ac:dyDescent="0.25">
      <c r="A16" s="23" t="s">
        <v>74</v>
      </c>
      <c r="K16" s="71" t="s">
        <v>12</v>
      </c>
      <c r="L16" s="71" t="s">
        <v>62</v>
      </c>
      <c r="M16" s="71" t="s">
        <v>0</v>
      </c>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row>
    <row r="17" spans="1:160" s="18" customFormat="1" x14ac:dyDescent="0.25">
      <c r="A17" s="22"/>
      <c r="B17" s="62" t="s">
        <v>160</v>
      </c>
      <c r="C17" s="62"/>
      <c r="D17" s="62"/>
      <c r="E17" s="62"/>
      <c r="F17" s="62"/>
      <c r="G17" s="62"/>
      <c r="H17" s="62"/>
      <c r="I17" s="62"/>
      <c r="J17" s="62"/>
      <c r="K17" s="108">
        <v>5</v>
      </c>
      <c r="L17" s="111">
        <v>0</v>
      </c>
      <c r="M17" s="109">
        <f t="shared" ref="M17:M24" si="0">MMULT(K17,L17)</f>
        <v>0</v>
      </c>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row>
    <row r="18" spans="1:160" x14ac:dyDescent="0.25">
      <c r="B18" s="62" t="s">
        <v>140</v>
      </c>
      <c r="C18" s="62"/>
      <c r="D18" s="62"/>
      <c r="E18" s="62"/>
      <c r="F18" s="62"/>
      <c r="G18" s="62"/>
      <c r="H18" s="62"/>
      <c r="I18" s="62"/>
      <c r="J18" s="62"/>
      <c r="K18" s="108">
        <v>5</v>
      </c>
      <c r="L18" s="111">
        <v>0</v>
      </c>
      <c r="M18" s="109">
        <f t="shared" si="0"/>
        <v>0</v>
      </c>
      <c r="N18" s="9"/>
      <c r="O18" s="2"/>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row>
    <row r="19" spans="1:160" s="18" customFormat="1" x14ac:dyDescent="0.25">
      <c r="B19" s="62" t="s">
        <v>106</v>
      </c>
      <c r="C19" s="62"/>
      <c r="D19" s="62"/>
      <c r="E19" s="62"/>
      <c r="F19" s="62"/>
      <c r="G19" s="62"/>
      <c r="H19" s="62"/>
      <c r="I19" s="62"/>
      <c r="J19" s="62"/>
      <c r="K19" s="108">
        <v>10</v>
      </c>
      <c r="L19" s="111">
        <v>0</v>
      </c>
      <c r="M19" s="109">
        <f t="shared" si="0"/>
        <v>0</v>
      </c>
      <c r="N19" s="9"/>
      <c r="O19" s="2"/>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row>
    <row r="20" spans="1:160" x14ac:dyDescent="0.25">
      <c r="B20" s="62" t="s">
        <v>141</v>
      </c>
      <c r="C20" s="62"/>
      <c r="D20" s="62"/>
      <c r="E20" s="62"/>
      <c r="F20" s="62"/>
      <c r="G20" s="62"/>
      <c r="H20" s="62"/>
      <c r="I20" s="62"/>
      <c r="J20" s="62"/>
      <c r="K20" s="108">
        <v>5</v>
      </c>
      <c r="L20" s="111">
        <v>0</v>
      </c>
      <c r="M20" s="109">
        <f t="shared" si="0"/>
        <v>0</v>
      </c>
      <c r="N20" s="9"/>
      <c r="O20" s="2"/>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row>
    <row r="21" spans="1:160" s="18" customFormat="1" x14ac:dyDescent="0.25">
      <c r="B21" s="62" t="s">
        <v>34</v>
      </c>
      <c r="C21" s="62"/>
      <c r="D21" s="62"/>
      <c r="E21" s="62"/>
      <c r="F21" s="62"/>
      <c r="G21" s="62"/>
      <c r="H21" s="62"/>
      <c r="I21" s="62"/>
      <c r="J21" s="62"/>
      <c r="K21" s="108">
        <v>10</v>
      </c>
      <c r="L21" s="111">
        <v>0</v>
      </c>
      <c r="M21" s="109">
        <f t="shared" si="0"/>
        <v>0</v>
      </c>
      <c r="N21" s="9"/>
      <c r="O21" s="2"/>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row>
    <row r="22" spans="1:160" x14ac:dyDescent="0.25">
      <c r="B22" s="62" t="s">
        <v>142</v>
      </c>
      <c r="C22" s="62"/>
      <c r="D22" s="62"/>
      <c r="E22" s="62"/>
      <c r="F22" s="62"/>
      <c r="G22" s="62"/>
      <c r="H22" s="62"/>
      <c r="I22" s="62"/>
      <c r="J22" s="62"/>
      <c r="K22" s="108">
        <v>4</v>
      </c>
      <c r="L22" s="111">
        <v>0</v>
      </c>
      <c r="M22" s="109">
        <f t="shared" si="0"/>
        <v>0</v>
      </c>
      <c r="N22" s="9"/>
      <c r="O22" s="2"/>
      <c r="P22" s="18"/>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row>
    <row r="23" spans="1:160" s="18" customFormat="1" x14ac:dyDescent="0.25">
      <c r="B23" s="62" t="s">
        <v>143</v>
      </c>
      <c r="C23" s="62"/>
      <c r="D23" s="62"/>
      <c r="E23" s="62"/>
      <c r="F23" s="62"/>
      <c r="G23" s="62"/>
      <c r="H23" s="62"/>
      <c r="I23" s="62"/>
      <c r="J23" s="62"/>
      <c r="K23" s="108">
        <v>2</v>
      </c>
      <c r="L23" s="111">
        <v>0</v>
      </c>
      <c r="M23" s="109">
        <f t="shared" si="0"/>
        <v>0</v>
      </c>
      <c r="N23" s="9"/>
      <c r="O23" s="2"/>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row>
    <row r="24" spans="1:160" s="18" customFormat="1" x14ac:dyDescent="0.25">
      <c r="B24" s="62" t="s">
        <v>144</v>
      </c>
      <c r="C24" s="62"/>
      <c r="D24" s="62"/>
      <c r="E24" s="62"/>
      <c r="F24" s="62"/>
      <c r="G24" s="62"/>
      <c r="H24" s="62"/>
      <c r="I24" s="62"/>
      <c r="J24" s="62"/>
      <c r="K24" s="108">
        <v>2</v>
      </c>
      <c r="L24" s="111">
        <v>0</v>
      </c>
      <c r="M24" s="109">
        <f t="shared" si="0"/>
        <v>0</v>
      </c>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row>
    <row r="25" spans="1:160" x14ac:dyDescent="0.25">
      <c r="B25" s="62" t="s">
        <v>145</v>
      </c>
      <c r="C25" s="62"/>
      <c r="D25" s="62"/>
      <c r="E25" s="62"/>
      <c r="F25" s="62"/>
      <c r="G25" s="62"/>
      <c r="H25" s="62"/>
      <c r="I25" s="62"/>
      <c r="J25" s="62"/>
      <c r="K25" s="108">
        <v>2</v>
      </c>
      <c r="L25" s="111">
        <v>0</v>
      </c>
      <c r="M25" s="109">
        <f>MMULT(K25,L25)</f>
        <v>0</v>
      </c>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row>
    <row r="26" spans="1:160" x14ac:dyDescent="0.25">
      <c r="B26" s="62" t="s">
        <v>146</v>
      </c>
      <c r="C26" s="62"/>
      <c r="D26" s="62"/>
      <c r="E26" s="62"/>
      <c r="F26" s="62"/>
      <c r="G26" s="62"/>
      <c r="H26" s="62"/>
      <c r="I26" s="62"/>
      <c r="J26" s="62"/>
      <c r="K26" s="108">
        <v>10</v>
      </c>
      <c r="L26" s="111">
        <v>0</v>
      </c>
      <c r="M26" s="109">
        <f>MMULT(K26,L26)</f>
        <v>0</v>
      </c>
    </row>
    <row r="27" spans="1:160" s="8" customFormat="1" x14ac:dyDescent="0.25">
      <c r="A27" s="129"/>
      <c r="B27" s="129"/>
      <c r="C27" s="129"/>
      <c r="D27" s="129"/>
      <c r="E27" s="129"/>
      <c r="F27" s="129"/>
      <c r="G27" s="129"/>
      <c r="H27" s="129"/>
      <c r="I27" s="129"/>
      <c r="J27" s="129"/>
      <c r="K27" s="130"/>
      <c r="L27" s="157" t="s">
        <v>1</v>
      </c>
      <c r="M27" s="105">
        <f>SUM(M17:M26)</f>
        <v>0</v>
      </c>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row>
    <row r="28" spans="1:160" x14ac:dyDescent="0.25">
      <c r="A28" s="1" t="s">
        <v>75</v>
      </c>
      <c r="K28" s="67" t="s">
        <v>12</v>
      </c>
      <c r="L28" s="67" t="s">
        <v>62</v>
      </c>
      <c r="M28" s="71" t="s">
        <v>0</v>
      </c>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row>
    <row r="29" spans="1:160" x14ac:dyDescent="0.25">
      <c r="B29" t="s">
        <v>107</v>
      </c>
      <c r="K29" s="30">
        <v>3</v>
      </c>
      <c r="L29" s="79">
        <v>0</v>
      </c>
      <c r="M29" s="29">
        <f>MMULT(K29,L29)</f>
        <v>0</v>
      </c>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row>
    <row r="30" spans="1:160" x14ac:dyDescent="0.25">
      <c r="B30" t="s">
        <v>65</v>
      </c>
      <c r="K30" s="30">
        <v>3</v>
      </c>
      <c r="L30" s="79">
        <v>0</v>
      </c>
      <c r="M30" s="29">
        <f>MMULT(K30,L30)</f>
        <v>0</v>
      </c>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row>
    <row r="31" spans="1:160" s="18" customFormat="1" x14ac:dyDescent="0.25">
      <c r="B31" s="62" t="s">
        <v>97</v>
      </c>
      <c r="C31" s="62"/>
      <c r="D31" s="62"/>
      <c r="E31" s="62"/>
      <c r="F31" s="62"/>
      <c r="G31" s="62"/>
      <c r="H31" s="62"/>
      <c r="I31" s="62"/>
      <c r="J31" s="62"/>
      <c r="K31" s="108">
        <v>5</v>
      </c>
      <c r="L31" s="111">
        <v>0</v>
      </c>
      <c r="M31" s="109">
        <f>MMULT(K31,L31)</f>
        <v>0</v>
      </c>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row>
    <row r="32" spans="1:160" s="12" customFormat="1" x14ac:dyDescent="0.25">
      <c r="A32" s="59"/>
      <c r="B32" s="37" t="s">
        <v>98</v>
      </c>
      <c r="C32" s="37"/>
      <c r="D32" s="37"/>
      <c r="E32" s="37"/>
      <c r="F32" s="37"/>
      <c r="G32" s="37"/>
      <c r="H32" s="115"/>
      <c r="I32" s="115"/>
      <c r="J32" s="37"/>
      <c r="K32" s="121">
        <v>5</v>
      </c>
      <c r="L32" s="111">
        <v>0</v>
      </c>
      <c r="M32" s="112">
        <f t="shared" ref="M32" si="1">MMULT(K32,L32)</f>
        <v>0</v>
      </c>
      <c r="N32" s="24"/>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row>
    <row r="33" spans="1:160" x14ac:dyDescent="0.25">
      <c r="B33" s="62" t="s">
        <v>72</v>
      </c>
      <c r="C33" s="62"/>
      <c r="D33" s="62"/>
      <c r="E33" s="62"/>
      <c r="F33" s="62"/>
      <c r="G33" s="62"/>
      <c r="H33" s="62"/>
      <c r="I33" s="62"/>
      <c r="J33" s="62"/>
      <c r="K33" s="108">
        <v>2</v>
      </c>
      <c r="L33" s="111">
        <v>0</v>
      </c>
      <c r="M33" s="109">
        <f>MMULT(K33,L33)</f>
        <v>0</v>
      </c>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row>
    <row r="34" spans="1:160" x14ac:dyDescent="0.25">
      <c r="B34" s="62" t="s">
        <v>78</v>
      </c>
      <c r="C34" s="62"/>
      <c r="D34" s="62"/>
      <c r="E34" s="62"/>
      <c r="F34" s="62"/>
      <c r="G34" s="62"/>
      <c r="H34" s="62"/>
      <c r="I34" s="62"/>
      <c r="J34" s="62"/>
      <c r="K34" s="108">
        <v>10</v>
      </c>
      <c r="L34" s="111">
        <v>0</v>
      </c>
      <c r="M34" s="109">
        <f>MMULT(K34,L34)</f>
        <v>0</v>
      </c>
    </row>
    <row r="35" spans="1:160" x14ac:dyDescent="0.25">
      <c r="B35" s="62" t="s">
        <v>83</v>
      </c>
      <c r="C35" s="62"/>
      <c r="D35" s="62"/>
      <c r="E35" s="62"/>
      <c r="F35" s="62"/>
      <c r="G35" s="62"/>
      <c r="H35" s="62"/>
      <c r="I35" s="62"/>
      <c r="J35" s="62"/>
      <c r="K35" s="108">
        <v>10</v>
      </c>
      <c r="L35" s="111">
        <v>0</v>
      </c>
      <c r="M35" s="109">
        <f>MMULT(K35,L35)</f>
        <v>0</v>
      </c>
      <c r="N35" s="66"/>
    </row>
    <row r="36" spans="1:160" s="8" customFormat="1" x14ac:dyDescent="0.25">
      <c r="A36" s="129"/>
      <c r="B36" s="129"/>
      <c r="C36" s="129"/>
      <c r="D36" s="129"/>
      <c r="E36" s="129"/>
      <c r="F36" s="129"/>
      <c r="G36" s="129"/>
      <c r="H36" s="129"/>
      <c r="I36" s="129"/>
      <c r="J36" s="129"/>
      <c r="K36" s="130"/>
      <c r="L36" s="157" t="s">
        <v>11</v>
      </c>
      <c r="M36" s="105">
        <f>SUM(M29:M35)</f>
        <v>0</v>
      </c>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row>
    <row r="37" spans="1:160" x14ac:dyDescent="0.25">
      <c r="A37" s="1" t="s">
        <v>64</v>
      </c>
      <c r="K37" s="67" t="s">
        <v>12</v>
      </c>
      <c r="L37" s="67" t="s">
        <v>62</v>
      </c>
      <c r="M37" s="71" t="s">
        <v>0</v>
      </c>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row>
    <row r="38" spans="1:160" x14ac:dyDescent="0.25">
      <c r="B38" t="s">
        <v>79</v>
      </c>
      <c r="K38" s="108">
        <v>1</v>
      </c>
      <c r="L38" s="79">
        <v>0</v>
      </c>
      <c r="M38" s="29">
        <f t="shared" ref="M38:M44" si="2">MMULT(K38,L38)</f>
        <v>0</v>
      </c>
      <c r="N38" s="9"/>
      <c r="O38" s="10"/>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row>
    <row r="39" spans="1:160" x14ac:dyDescent="0.25">
      <c r="B39" t="s">
        <v>95</v>
      </c>
      <c r="K39" s="108">
        <v>1</v>
      </c>
      <c r="L39" s="79">
        <v>0</v>
      </c>
      <c r="M39" s="29">
        <f t="shared" si="2"/>
        <v>0</v>
      </c>
      <c r="N39" s="9"/>
      <c r="O39" s="10"/>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row>
    <row r="40" spans="1:160" x14ac:dyDescent="0.25">
      <c r="B40" t="s">
        <v>66</v>
      </c>
      <c r="K40" s="108">
        <v>4</v>
      </c>
      <c r="L40" s="79">
        <v>0</v>
      </c>
      <c r="M40" s="29">
        <f t="shared" si="2"/>
        <v>0</v>
      </c>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row>
    <row r="41" spans="1:160" x14ac:dyDescent="0.25">
      <c r="B41" t="s">
        <v>67</v>
      </c>
      <c r="K41" s="108">
        <v>4</v>
      </c>
      <c r="L41" s="79">
        <v>0</v>
      </c>
      <c r="M41" s="29">
        <f t="shared" si="2"/>
        <v>0</v>
      </c>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row>
    <row r="42" spans="1:160" x14ac:dyDescent="0.25">
      <c r="B42" t="s">
        <v>68</v>
      </c>
      <c r="K42" s="108">
        <v>8</v>
      </c>
      <c r="L42" s="79">
        <v>0</v>
      </c>
      <c r="M42" s="29">
        <f t="shared" si="2"/>
        <v>0</v>
      </c>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row>
    <row r="43" spans="1:160" x14ac:dyDescent="0.25">
      <c r="B43" s="62" t="s">
        <v>69</v>
      </c>
      <c r="K43" s="108">
        <v>6</v>
      </c>
      <c r="L43" s="79">
        <v>0</v>
      </c>
      <c r="M43" s="29">
        <f t="shared" si="2"/>
        <v>0</v>
      </c>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row>
    <row r="44" spans="1:160" x14ac:dyDescent="0.25">
      <c r="B44" s="62" t="s">
        <v>80</v>
      </c>
      <c r="K44" s="108">
        <v>10</v>
      </c>
      <c r="L44" s="79">
        <v>0</v>
      </c>
      <c r="M44" s="29">
        <f t="shared" si="2"/>
        <v>0</v>
      </c>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row>
    <row r="45" spans="1:160" s="8" customFormat="1" x14ac:dyDescent="0.25">
      <c r="K45" s="31"/>
      <c r="L45" s="158" t="s">
        <v>16</v>
      </c>
      <c r="M45" s="32">
        <f>SUM(M38:M44)</f>
        <v>0</v>
      </c>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row>
    <row r="46" spans="1:160" s="18" customFormat="1" x14ac:dyDescent="0.25">
      <c r="A46" s="23" t="s">
        <v>63</v>
      </c>
      <c r="B46" s="62"/>
      <c r="C46" s="62"/>
      <c r="D46" s="62"/>
      <c r="E46" s="62"/>
      <c r="F46" s="62"/>
      <c r="G46" s="62"/>
      <c r="H46" s="62"/>
      <c r="I46" s="62"/>
      <c r="J46" s="62"/>
      <c r="K46" s="110" t="s">
        <v>12</v>
      </c>
      <c r="L46" s="67" t="s">
        <v>62</v>
      </c>
      <c r="M46" s="2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row>
    <row r="47" spans="1:160" s="18" customFormat="1" x14ac:dyDescent="0.25">
      <c r="A47" s="62"/>
      <c r="B47" s="62" t="s">
        <v>81</v>
      </c>
      <c r="C47" s="62"/>
      <c r="D47" s="62"/>
      <c r="E47" s="62"/>
      <c r="F47" s="62"/>
      <c r="G47" s="62"/>
      <c r="H47" s="62"/>
      <c r="I47" s="62"/>
      <c r="J47" s="62"/>
      <c r="K47" s="108">
        <v>10</v>
      </c>
      <c r="L47" s="79">
        <v>0</v>
      </c>
      <c r="M47" s="29">
        <f t="shared" ref="M47:M52" si="3">MMULT(K47,L47)</f>
        <v>0</v>
      </c>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row>
    <row r="48" spans="1:160" x14ac:dyDescent="0.25">
      <c r="A48" s="62"/>
      <c r="B48" s="62" t="s">
        <v>70</v>
      </c>
      <c r="C48" s="62"/>
      <c r="D48" s="62"/>
      <c r="E48" s="62"/>
      <c r="F48" s="62"/>
      <c r="G48" s="62"/>
      <c r="H48" s="62"/>
      <c r="I48" s="62"/>
      <c r="J48" s="62"/>
      <c r="K48" s="108">
        <v>5</v>
      </c>
      <c r="L48" s="79">
        <v>0</v>
      </c>
      <c r="M48" s="29">
        <f>MMULT(K48,L48)</f>
        <v>0</v>
      </c>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row>
    <row r="49" spans="1:160" s="18" customFormat="1" x14ac:dyDescent="0.25">
      <c r="A49" s="62"/>
      <c r="B49" s="62" t="s">
        <v>108</v>
      </c>
      <c r="C49" s="62"/>
      <c r="D49" s="62"/>
      <c r="E49" s="62"/>
      <c r="F49" s="62"/>
      <c r="G49" s="62"/>
      <c r="H49" s="62"/>
      <c r="I49" s="62"/>
      <c r="J49" s="62"/>
      <c r="K49" s="108">
        <v>20</v>
      </c>
      <c r="L49" s="79">
        <v>0</v>
      </c>
      <c r="M49" s="29">
        <f t="shared" si="3"/>
        <v>0</v>
      </c>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row>
    <row r="50" spans="1:160" s="18" customFormat="1" x14ac:dyDescent="0.25">
      <c r="A50" s="62"/>
      <c r="B50" s="62" t="s">
        <v>82</v>
      </c>
      <c r="C50" s="62"/>
      <c r="D50" s="62"/>
      <c r="E50" s="62"/>
      <c r="F50" s="62"/>
      <c r="G50" s="62"/>
      <c r="H50" s="62"/>
      <c r="I50" s="62"/>
      <c r="J50" s="62"/>
      <c r="K50" s="108">
        <v>5</v>
      </c>
      <c r="L50" s="79">
        <v>0</v>
      </c>
      <c r="M50" s="29">
        <f t="shared" si="3"/>
        <v>0</v>
      </c>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row>
    <row r="51" spans="1:160" s="18" customFormat="1" x14ac:dyDescent="0.25">
      <c r="A51" s="62"/>
      <c r="B51" s="62" t="s">
        <v>71</v>
      </c>
      <c r="C51" s="62"/>
      <c r="D51" s="62"/>
      <c r="E51" s="62"/>
      <c r="F51" s="62"/>
      <c r="G51" s="62"/>
      <c r="H51" s="62"/>
      <c r="I51" s="62"/>
      <c r="J51" s="62"/>
      <c r="K51" s="108">
        <v>5</v>
      </c>
      <c r="L51" s="79">
        <v>0</v>
      </c>
      <c r="M51" s="29">
        <f t="shared" si="3"/>
        <v>0</v>
      </c>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row>
    <row r="52" spans="1:160" s="18" customFormat="1" x14ac:dyDescent="0.25">
      <c r="A52" s="62"/>
      <c r="B52" s="62" t="s">
        <v>101</v>
      </c>
      <c r="C52" s="62"/>
      <c r="D52" s="62"/>
      <c r="E52" s="62"/>
      <c r="F52" s="62"/>
      <c r="G52" s="62"/>
      <c r="H52" s="62"/>
      <c r="I52" s="62"/>
      <c r="J52" s="62"/>
      <c r="K52" s="108">
        <v>15</v>
      </c>
      <c r="L52" s="79">
        <v>0</v>
      </c>
      <c r="M52" s="29">
        <f t="shared" si="3"/>
        <v>0</v>
      </c>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row>
    <row r="53" spans="1:160" s="8" customFormat="1" x14ac:dyDescent="0.25">
      <c r="A53" s="129"/>
      <c r="B53" s="129"/>
      <c r="C53" s="129"/>
      <c r="D53" s="129"/>
      <c r="E53" s="129"/>
      <c r="F53" s="129"/>
      <c r="G53" s="129"/>
      <c r="H53" s="129"/>
      <c r="I53" s="129"/>
      <c r="J53" s="129"/>
      <c r="K53" s="130"/>
      <c r="L53" s="157" t="s">
        <v>18</v>
      </c>
      <c r="M53" s="105">
        <f>SUM(M47:M52)</f>
        <v>0</v>
      </c>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row>
    <row r="54" spans="1:160" s="8" customFormat="1" x14ac:dyDescent="0.25">
      <c r="A54" s="23" t="s">
        <v>23</v>
      </c>
      <c r="B54" s="9"/>
      <c r="C54" s="9"/>
      <c r="D54" s="9"/>
      <c r="E54" s="9"/>
      <c r="F54" s="9"/>
      <c r="G54" s="9"/>
      <c r="H54" s="9"/>
      <c r="I54" s="9"/>
      <c r="J54" s="9"/>
      <c r="K54" s="68" t="s">
        <v>28</v>
      </c>
      <c r="L54" s="68" t="s">
        <v>26</v>
      </c>
      <c r="M54" s="71" t="s">
        <v>0</v>
      </c>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row>
    <row r="55" spans="1:160" x14ac:dyDescent="0.25">
      <c r="K55" s="132" t="s">
        <v>17</v>
      </c>
      <c r="L55" s="79">
        <v>0</v>
      </c>
      <c r="M55" s="29">
        <f>IF(L55&gt;3,3,IF(L55&lt;0,0,L55))</f>
        <v>0</v>
      </c>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row>
    <row r="56" spans="1:160" s="8" customFormat="1" x14ac:dyDescent="0.25">
      <c r="A56" s="129"/>
      <c r="B56" s="129"/>
      <c r="C56" s="129"/>
      <c r="D56" s="129"/>
      <c r="E56" s="129"/>
      <c r="F56" s="129"/>
      <c r="G56" s="129"/>
      <c r="H56" s="129"/>
      <c r="I56" s="129"/>
      <c r="J56" s="129"/>
      <c r="K56" s="130"/>
      <c r="L56" s="156" t="s">
        <v>27</v>
      </c>
      <c r="M56" s="105">
        <f>M55</f>
        <v>0</v>
      </c>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row>
    <row r="57" spans="1:160" ht="33" customHeight="1" x14ac:dyDescent="0.25">
      <c r="A57" s="54" t="s">
        <v>25</v>
      </c>
      <c r="B57" s="55"/>
      <c r="C57" s="56"/>
      <c r="D57" s="56"/>
      <c r="E57" s="56"/>
      <c r="F57" s="65"/>
      <c r="G57" s="69" t="s">
        <v>38</v>
      </c>
      <c r="H57" s="70" t="s">
        <v>39</v>
      </c>
      <c r="L57" s="57"/>
      <c r="M57" s="2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row>
    <row r="58" spans="1:160" x14ac:dyDescent="0.25">
      <c r="A58" s="27">
        <v>0</v>
      </c>
      <c r="B58" s="221" t="s">
        <v>76</v>
      </c>
      <c r="C58" s="221"/>
      <c r="D58" s="221"/>
      <c r="E58" s="221"/>
      <c r="F58" s="113"/>
      <c r="G58" s="110">
        <v>0</v>
      </c>
      <c r="H58" s="114">
        <v>0</v>
      </c>
      <c r="K58" s="219" t="s">
        <v>31</v>
      </c>
      <c r="L58" s="220"/>
      <c r="M58" s="29">
        <f>M27</f>
        <v>0</v>
      </c>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row>
    <row r="59" spans="1:160" x14ac:dyDescent="0.25">
      <c r="A59" s="27">
        <v>1</v>
      </c>
      <c r="B59" s="222" t="s">
        <v>77</v>
      </c>
      <c r="C59" s="223"/>
      <c r="D59" s="223"/>
      <c r="E59" s="224"/>
      <c r="F59" s="113"/>
      <c r="G59" s="110">
        <v>2</v>
      </c>
      <c r="H59" s="114">
        <v>5</v>
      </c>
      <c r="K59" s="219" t="s">
        <v>19</v>
      </c>
      <c r="L59" s="220"/>
      <c r="M59" s="29">
        <f>M36</f>
        <v>0</v>
      </c>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row>
    <row r="60" spans="1:160" x14ac:dyDescent="0.25">
      <c r="A60" s="27">
        <v>2</v>
      </c>
      <c r="B60" s="225" t="s">
        <v>148</v>
      </c>
      <c r="C60" s="226"/>
      <c r="D60" s="226"/>
      <c r="E60" s="227"/>
      <c r="F60" s="113"/>
      <c r="G60" s="110">
        <v>5</v>
      </c>
      <c r="H60" s="114">
        <v>10</v>
      </c>
      <c r="K60" s="219" t="s">
        <v>20</v>
      </c>
      <c r="L60" s="220"/>
      <c r="M60" s="29">
        <f>M45</f>
        <v>0</v>
      </c>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row>
    <row r="61" spans="1:160" x14ac:dyDescent="0.25">
      <c r="A61" s="27">
        <v>3</v>
      </c>
      <c r="B61" s="225" t="s">
        <v>149</v>
      </c>
      <c r="C61" s="226"/>
      <c r="D61" s="226"/>
      <c r="E61" s="227"/>
      <c r="F61" s="113"/>
      <c r="G61" s="110">
        <v>10</v>
      </c>
      <c r="H61" s="114">
        <v>20</v>
      </c>
      <c r="K61" s="219" t="s">
        <v>21</v>
      </c>
      <c r="L61" s="220"/>
      <c r="M61" s="29">
        <f>M53</f>
        <v>0</v>
      </c>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row>
    <row r="62" spans="1:160" x14ac:dyDescent="0.25">
      <c r="A62" s="27">
        <v>4</v>
      </c>
      <c r="B62" s="221" t="s">
        <v>147</v>
      </c>
      <c r="C62" s="221"/>
      <c r="D62" s="221"/>
      <c r="E62" s="221"/>
      <c r="F62" s="113"/>
      <c r="G62" s="110">
        <v>15</v>
      </c>
      <c r="H62" s="114">
        <v>30</v>
      </c>
      <c r="K62" s="219" t="s">
        <v>24</v>
      </c>
      <c r="L62" s="220"/>
      <c r="M62" s="29">
        <f>M56</f>
        <v>0</v>
      </c>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row>
    <row r="63" spans="1:160" s="8" customFormat="1" x14ac:dyDescent="0.25">
      <c r="A63" s="58"/>
      <c r="B63" s="58"/>
      <c r="C63" s="58"/>
      <c r="D63" s="58"/>
      <c r="E63" s="58"/>
      <c r="F63" s="58"/>
      <c r="G63" s="58"/>
      <c r="H63" s="58"/>
      <c r="K63" s="216" t="s">
        <v>22</v>
      </c>
      <c r="L63" s="217"/>
      <c r="M63" s="32">
        <f>SUM(M58:M62)</f>
        <v>0</v>
      </c>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row>
    <row r="64" spans="1:160" x14ac:dyDescent="0.25">
      <c r="G64" s="56"/>
      <c r="H64" s="56"/>
      <c r="M64" s="10"/>
    </row>
    <row r="65" spans="3:13" ht="18.75" x14ac:dyDescent="0.3">
      <c r="C65" s="159"/>
      <c r="E65" s="187" t="s">
        <v>30</v>
      </c>
      <c r="F65" s="218"/>
      <c r="G65" s="140">
        <f>LOOKUP(M63,G58:G62,A58:A62)</f>
        <v>0</v>
      </c>
      <c r="H65" s="140">
        <f>LOOKUP(M63,H58:H62,A58:A62)</f>
        <v>0</v>
      </c>
      <c r="M65" s="10"/>
    </row>
    <row r="66" spans="3:13" x14ac:dyDescent="0.25">
      <c r="M66" s="10"/>
    </row>
    <row r="67" spans="3:13" ht="18.75" x14ac:dyDescent="0.3">
      <c r="E67" s="139" t="s">
        <v>131</v>
      </c>
      <c r="F67" s="12"/>
      <c r="G67" s="176"/>
      <c r="M67" s="10"/>
    </row>
    <row r="68" spans="3:13" x14ac:dyDescent="0.25">
      <c r="M68" s="10"/>
    </row>
    <row r="69" spans="3:13" x14ac:dyDescent="0.25">
      <c r="M69" s="10"/>
    </row>
    <row r="70" spans="3:13" x14ac:dyDescent="0.25">
      <c r="M70" s="10"/>
    </row>
    <row r="71" spans="3:13" x14ac:dyDescent="0.25">
      <c r="M71" s="10"/>
    </row>
    <row r="72" spans="3:13" x14ac:dyDescent="0.25">
      <c r="M72" s="10"/>
    </row>
    <row r="73" spans="3:13" x14ac:dyDescent="0.25">
      <c r="M73" s="10"/>
    </row>
    <row r="74" spans="3:13" x14ac:dyDescent="0.25">
      <c r="M74" s="10"/>
    </row>
    <row r="75" spans="3:13" x14ac:dyDescent="0.25">
      <c r="M75" s="10"/>
    </row>
    <row r="76" spans="3:13" x14ac:dyDescent="0.25">
      <c r="M76" s="10"/>
    </row>
    <row r="77" spans="3:13" x14ac:dyDescent="0.25">
      <c r="M77" s="10"/>
    </row>
    <row r="78" spans="3:13" x14ac:dyDescent="0.25">
      <c r="M78" s="10"/>
    </row>
    <row r="79" spans="3:13" x14ac:dyDescent="0.25">
      <c r="M79" s="10"/>
    </row>
    <row r="80" spans="3:13" x14ac:dyDescent="0.25">
      <c r="M80" s="10"/>
    </row>
    <row r="81" spans="13:13" x14ac:dyDescent="0.25">
      <c r="M81" s="10"/>
    </row>
    <row r="82" spans="13:13" x14ac:dyDescent="0.25">
      <c r="M82" s="10"/>
    </row>
    <row r="83" spans="13:13" x14ac:dyDescent="0.25">
      <c r="M83" s="10"/>
    </row>
    <row r="84" spans="13:13" x14ac:dyDescent="0.25">
      <c r="M84" s="10"/>
    </row>
    <row r="85" spans="13:13" x14ac:dyDescent="0.25">
      <c r="M85" s="10"/>
    </row>
    <row r="86" spans="13:13" x14ac:dyDescent="0.25">
      <c r="M86" s="10"/>
    </row>
    <row r="87" spans="13:13" x14ac:dyDescent="0.25">
      <c r="M87" s="10"/>
    </row>
    <row r="88" spans="13:13" x14ac:dyDescent="0.25">
      <c r="M88" s="10"/>
    </row>
    <row r="89" spans="13:13" x14ac:dyDescent="0.25">
      <c r="M89" s="10"/>
    </row>
    <row r="90" spans="13:13" x14ac:dyDescent="0.25">
      <c r="M90" s="10"/>
    </row>
    <row r="91" spans="13:13" x14ac:dyDescent="0.25">
      <c r="M91" s="10"/>
    </row>
    <row r="92" spans="13:13" x14ac:dyDescent="0.25">
      <c r="M92" s="10"/>
    </row>
    <row r="93" spans="13:13" x14ac:dyDescent="0.25">
      <c r="M93" s="10"/>
    </row>
    <row r="94" spans="13:13" x14ac:dyDescent="0.25">
      <c r="M94" s="10"/>
    </row>
    <row r="95" spans="13:13" x14ac:dyDescent="0.25">
      <c r="M95" s="10"/>
    </row>
    <row r="96" spans="13:13" x14ac:dyDescent="0.25">
      <c r="M96" s="10"/>
    </row>
    <row r="97" spans="13:13" x14ac:dyDescent="0.25">
      <c r="M97" s="10"/>
    </row>
    <row r="98" spans="13:13" x14ac:dyDescent="0.25">
      <c r="M98" s="10"/>
    </row>
    <row r="99" spans="13:13" x14ac:dyDescent="0.25">
      <c r="M99" s="10"/>
    </row>
    <row r="100" spans="13:13" x14ac:dyDescent="0.25">
      <c r="M100" s="10"/>
    </row>
    <row r="101" spans="13:13" x14ac:dyDescent="0.25">
      <c r="M101" s="10"/>
    </row>
    <row r="102" spans="13:13" x14ac:dyDescent="0.25">
      <c r="M102" s="10"/>
    </row>
    <row r="103" spans="13:13" x14ac:dyDescent="0.25">
      <c r="M103" s="10"/>
    </row>
    <row r="104" spans="13:13" x14ac:dyDescent="0.25">
      <c r="M104" s="10"/>
    </row>
    <row r="105" spans="13:13" x14ac:dyDescent="0.25">
      <c r="M105" s="10"/>
    </row>
    <row r="106" spans="13:13" x14ac:dyDescent="0.25">
      <c r="M106" s="10"/>
    </row>
    <row r="107" spans="13:13" x14ac:dyDescent="0.25">
      <c r="M107" s="10"/>
    </row>
    <row r="108" spans="13:13" x14ac:dyDescent="0.25">
      <c r="M108" s="10"/>
    </row>
    <row r="109" spans="13:13" x14ac:dyDescent="0.25">
      <c r="M109" s="10"/>
    </row>
    <row r="110" spans="13:13" x14ac:dyDescent="0.25">
      <c r="M110" s="10"/>
    </row>
    <row r="111" spans="13:13" x14ac:dyDescent="0.25">
      <c r="M111" s="10"/>
    </row>
    <row r="112" spans="13:13" x14ac:dyDescent="0.25">
      <c r="M112" s="10"/>
    </row>
    <row r="113" spans="13:13" x14ac:dyDescent="0.25">
      <c r="M113" s="10"/>
    </row>
    <row r="114" spans="13:13" x14ac:dyDescent="0.25">
      <c r="M114" s="10"/>
    </row>
    <row r="115" spans="13:13" x14ac:dyDescent="0.25">
      <c r="M115" s="10"/>
    </row>
    <row r="116" spans="13:13" x14ac:dyDescent="0.25">
      <c r="M116" s="10"/>
    </row>
    <row r="117" spans="13:13" x14ac:dyDescent="0.25">
      <c r="M117" s="10"/>
    </row>
    <row r="118" spans="13:13" x14ac:dyDescent="0.25">
      <c r="M118" s="10"/>
    </row>
    <row r="119" spans="13:13" x14ac:dyDescent="0.25">
      <c r="M119" s="10"/>
    </row>
    <row r="120" spans="13:13" x14ac:dyDescent="0.25">
      <c r="M120" s="10"/>
    </row>
    <row r="121" spans="13:13" x14ac:dyDescent="0.25">
      <c r="M121" s="10"/>
    </row>
    <row r="122" spans="13:13" x14ac:dyDescent="0.25">
      <c r="M122" s="10"/>
    </row>
    <row r="123" spans="13:13" x14ac:dyDescent="0.25">
      <c r="M123" s="10"/>
    </row>
    <row r="124" spans="13:13" x14ac:dyDescent="0.25">
      <c r="M124" s="10"/>
    </row>
    <row r="125" spans="13:13" x14ac:dyDescent="0.25">
      <c r="M125" s="10"/>
    </row>
    <row r="126" spans="13:13" x14ac:dyDescent="0.25">
      <c r="M126" s="10"/>
    </row>
    <row r="127" spans="13:13" x14ac:dyDescent="0.25">
      <c r="M127" s="10"/>
    </row>
    <row r="128" spans="13:13" x14ac:dyDescent="0.25">
      <c r="M128" s="10"/>
    </row>
    <row r="129" spans="13:13" x14ac:dyDescent="0.25">
      <c r="M129" s="10"/>
    </row>
    <row r="130" spans="13:13" x14ac:dyDescent="0.25">
      <c r="M130" s="10"/>
    </row>
    <row r="131" spans="13:13" x14ac:dyDescent="0.25">
      <c r="M131" s="10"/>
    </row>
    <row r="132" spans="13:13" x14ac:dyDescent="0.25">
      <c r="M132" s="10"/>
    </row>
    <row r="133" spans="13:13" x14ac:dyDescent="0.25">
      <c r="M133" s="10"/>
    </row>
    <row r="134" spans="13:13" x14ac:dyDescent="0.25">
      <c r="M134" s="10"/>
    </row>
    <row r="135" spans="13:13" x14ac:dyDescent="0.25">
      <c r="M135" s="10"/>
    </row>
    <row r="136" spans="13:13" x14ac:dyDescent="0.25">
      <c r="M136" s="10"/>
    </row>
    <row r="137" spans="13:13" x14ac:dyDescent="0.25">
      <c r="M137" s="10"/>
    </row>
    <row r="138" spans="13:13" x14ac:dyDescent="0.25">
      <c r="M138" s="10"/>
    </row>
    <row r="139" spans="13:13" x14ac:dyDescent="0.25">
      <c r="M139" s="10"/>
    </row>
    <row r="140" spans="13:13" x14ac:dyDescent="0.25">
      <c r="M140" s="10"/>
    </row>
    <row r="141" spans="13:13" x14ac:dyDescent="0.25">
      <c r="M141" s="10"/>
    </row>
    <row r="142" spans="13:13" x14ac:dyDescent="0.25">
      <c r="M142" s="10"/>
    </row>
    <row r="143" spans="13:13" x14ac:dyDescent="0.25">
      <c r="M143" s="10"/>
    </row>
  </sheetData>
  <mergeCells count="12">
    <mergeCell ref="K63:L63"/>
    <mergeCell ref="E65:F65"/>
    <mergeCell ref="K58:L58"/>
    <mergeCell ref="K59:L59"/>
    <mergeCell ref="K60:L60"/>
    <mergeCell ref="K61:L61"/>
    <mergeCell ref="K62:L62"/>
    <mergeCell ref="B62:E62"/>
    <mergeCell ref="B58:E58"/>
    <mergeCell ref="B59:E59"/>
    <mergeCell ref="B60:E60"/>
    <mergeCell ref="B61:E61"/>
  </mergeCells>
  <pageMargins left="0.7" right="0.7" top="0.75" bottom="0.75" header="0.3" footer="0.3"/>
  <pageSetup scale="7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15"/>
  <sheetViews>
    <sheetView zoomScale="110" zoomScaleNormal="110" zoomScalePageLayoutView="110" workbookViewId="0">
      <selection activeCell="J25" sqref="J25"/>
    </sheetView>
  </sheetViews>
  <sheetFormatPr defaultColWidth="8.85546875" defaultRowHeight="15" x14ac:dyDescent="0.25"/>
  <cols>
    <col min="1" max="12" width="8.85546875" style="18"/>
  </cols>
  <sheetData>
    <row r="1" spans="1:13" s="18" customFormat="1" ht="23.25" x14ac:dyDescent="0.35">
      <c r="A1" s="43" t="s">
        <v>125</v>
      </c>
    </row>
    <row r="2" spans="1:13" s="76" customFormat="1" ht="18.75" x14ac:dyDescent="0.3">
      <c r="A2" s="73" t="s">
        <v>136</v>
      </c>
    </row>
    <row r="3" spans="1:13" ht="15.75" x14ac:dyDescent="0.25">
      <c r="A3" s="7"/>
      <c r="B3" s="7"/>
      <c r="C3" s="7"/>
      <c r="D3" s="7"/>
      <c r="E3" s="7"/>
      <c r="F3" s="7"/>
      <c r="G3" s="7"/>
      <c r="H3" s="7"/>
      <c r="I3" s="7"/>
      <c r="J3" s="7"/>
      <c r="K3" s="7"/>
      <c r="L3" s="7"/>
      <c r="M3" s="48"/>
    </row>
    <row r="4" spans="1:13" ht="15.75" x14ac:dyDescent="0.25">
      <c r="A4" s="161"/>
      <c r="B4" s="19"/>
      <c r="C4" s="19"/>
      <c r="D4" s="19"/>
      <c r="E4" s="19"/>
      <c r="F4" s="19"/>
      <c r="G4" s="19"/>
      <c r="H4" s="19"/>
      <c r="I4" s="19"/>
      <c r="J4" s="19"/>
      <c r="K4" s="19"/>
      <c r="L4" s="7"/>
      <c r="M4" s="48"/>
    </row>
    <row r="5" spans="1:13" ht="15.75" x14ac:dyDescent="0.25">
      <c r="A5" s="161"/>
      <c r="B5" s="19"/>
      <c r="C5" s="19"/>
      <c r="D5" s="19"/>
      <c r="E5" s="19"/>
      <c r="F5" s="19"/>
      <c r="G5" s="19"/>
      <c r="H5" s="19"/>
      <c r="I5" s="19"/>
      <c r="J5" s="19"/>
      <c r="K5" s="19"/>
      <c r="L5" s="7"/>
      <c r="M5" s="48"/>
    </row>
    <row r="6" spans="1:13" ht="15.75" x14ac:dyDescent="0.25">
      <c r="A6" s="161"/>
      <c r="B6" s="19"/>
      <c r="C6" s="19"/>
      <c r="D6" s="19"/>
      <c r="E6" s="19"/>
      <c r="F6" s="19"/>
      <c r="G6" s="19"/>
      <c r="H6" s="19"/>
      <c r="I6" s="19"/>
      <c r="J6" s="19"/>
      <c r="K6" s="19"/>
      <c r="L6" s="7"/>
      <c r="M6" s="48"/>
    </row>
    <row r="7" spans="1:13" ht="15.75" x14ac:dyDescent="0.25">
      <c r="A7" s="161"/>
      <c r="B7" s="19"/>
      <c r="C7" s="19"/>
      <c r="D7" s="19"/>
      <c r="E7" s="19"/>
      <c r="F7" s="19"/>
      <c r="G7" s="19"/>
      <c r="H7" s="19"/>
      <c r="I7" s="19"/>
      <c r="J7" s="19"/>
      <c r="K7" s="19"/>
      <c r="L7" s="7"/>
      <c r="M7" s="48"/>
    </row>
    <row r="8" spans="1:13" ht="15.75" x14ac:dyDescent="0.25">
      <c r="A8" s="161"/>
      <c r="B8" s="19"/>
      <c r="C8" s="19"/>
      <c r="D8" s="19"/>
      <c r="E8" s="19"/>
      <c r="F8" s="19"/>
      <c r="G8" s="19"/>
      <c r="H8" s="19"/>
      <c r="I8" s="19"/>
      <c r="J8" s="19"/>
      <c r="K8" s="19"/>
      <c r="L8" s="7"/>
      <c r="M8" s="48"/>
    </row>
    <row r="9" spans="1:13" ht="15.75" x14ac:dyDescent="0.25">
      <c r="A9" s="7"/>
      <c r="B9" s="7"/>
      <c r="C9" s="228" t="s">
        <v>56</v>
      </c>
      <c r="D9" s="229"/>
      <c r="E9" s="229"/>
      <c r="F9" s="230"/>
      <c r="G9" s="7"/>
      <c r="H9" s="7"/>
      <c r="I9" s="7"/>
      <c r="J9" s="7"/>
      <c r="K9" s="7"/>
      <c r="L9" s="7"/>
      <c r="M9" s="48"/>
    </row>
    <row r="10" spans="1:13" ht="15.75" x14ac:dyDescent="0.25">
      <c r="A10" s="7"/>
      <c r="B10" s="7"/>
      <c r="C10" s="228" t="s">
        <v>57</v>
      </c>
      <c r="D10" s="229"/>
      <c r="E10" s="229"/>
      <c r="F10" s="230"/>
      <c r="G10" s="7"/>
      <c r="H10" s="7"/>
      <c r="I10" s="7"/>
      <c r="J10" s="7"/>
      <c r="K10" s="7"/>
      <c r="L10" s="7"/>
      <c r="M10" s="48"/>
    </row>
    <row r="11" spans="1:13" ht="15.75" x14ac:dyDescent="0.25">
      <c r="A11" s="7"/>
      <c r="B11" s="7"/>
      <c r="C11" s="231" t="s">
        <v>58</v>
      </c>
      <c r="D11" s="232"/>
      <c r="E11" s="232"/>
      <c r="F11" s="233"/>
      <c r="G11" s="7"/>
      <c r="H11" s="7"/>
      <c r="I11" s="7"/>
      <c r="J11" s="7"/>
      <c r="K11" s="7"/>
      <c r="L11" s="7"/>
      <c r="M11" s="48"/>
    </row>
    <row r="12" spans="1:13" ht="15.75" x14ac:dyDescent="0.25">
      <c r="A12" s="7"/>
      <c r="B12" s="7"/>
      <c r="C12" s="231" t="s">
        <v>59</v>
      </c>
      <c r="D12" s="232"/>
      <c r="E12" s="232"/>
      <c r="F12" s="233"/>
      <c r="G12" s="7"/>
      <c r="H12" s="7"/>
      <c r="I12" s="7"/>
      <c r="J12" s="7"/>
      <c r="K12" s="7"/>
      <c r="L12" s="7"/>
      <c r="M12" s="48"/>
    </row>
    <row r="13" spans="1:13" ht="15.75" x14ac:dyDescent="0.25">
      <c r="A13" s="7"/>
      <c r="B13" s="7"/>
      <c r="C13" s="228" t="s">
        <v>60</v>
      </c>
      <c r="D13" s="229"/>
      <c r="E13" s="229"/>
      <c r="F13" s="230"/>
      <c r="G13" s="7"/>
      <c r="H13" s="7"/>
      <c r="I13" s="7"/>
      <c r="J13" s="7"/>
      <c r="K13" s="7"/>
      <c r="L13" s="7"/>
      <c r="M13" s="48"/>
    </row>
    <row r="14" spans="1:13" ht="15.75" x14ac:dyDescent="0.25">
      <c r="A14" s="7"/>
      <c r="B14" s="7"/>
      <c r="C14" s="7"/>
      <c r="D14" s="7"/>
      <c r="E14" s="7"/>
      <c r="F14" s="7"/>
      <c r="G14" s="7"/>
      <c r="H14" s="7"/>
      <c r="I14" s="7"/>
      <c r="J14" s="7"/>
      <c r="K14" s="7"/>
      <c r="L14" s="7"/>
      <c r="M14" s="48"/>
    </row>
    <row r="15" spans="1:13" ht="18.75" x14ac:dyDescent="0.3">
      <c r="A15" s="7"/>
      <c r="B15" s="7"/>
      <c r="C15" s="7"/>
      <c r="D15" s="7"/>
      <c r="E15" s="160" t="s">
        <v>55</v>
      </c>
      <c r="F15" s="177"/>
      <c r="G15" s="7"/>
      <c r="H15" s="7"/>
      <c r="I15" s="7"/>
      <c r="J15" s="7"/>
      <c r="K15" s="7"/>
      <c r="L15" s="7"/>
      <c r="M15" s="48"/>
    </row>
  </sheetData>
  <mergeCells count="5">
    <mergeCell ref="C9:F9"/>
    <mergeCell ref="C10:F10"/>
    <mergeCell ref="C11:F11"/>
    <mergeCell ref="C12:F12"/>
    <mergeCell ref="C13:F13"/>
  </mergeCells>
  <pageMargins left="0.7" right="0.7" top="0.75" bottom="0.75" header="0.3" footer="0.3"/>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Overall Evaluation</vt:lpstr>
      <vt:lpstr>Teaching Worksheet</vt:lpstr>
      <vt:lpstr>Service Worksheet</vt:lpstr>
      <vt:lpstr>Other Assigned Duties</vt:lpstr>
    </vt:vector>
  </TitlesOfParts>
  <Company>University of Central Florida - College of Sciences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Jacobs</dc:creator>
  <cp:lastModifiedBy>Lucretia Cooney</cp:lastModifiedBy>
  <cp:lastPrinted>2017-01-19T14:20:02Z</cp:lastPrinted>
  <dcterms:created xsi:type="dcterms:W3CDTF">2014-04-15T14:55:31Z</dcterms:created>
  <dcterms:modified xsi:type="dcterms:W3CDTF">2018-06-08T18:53:12Z</dcterms:modified>
</cp:coreProperties>
</file>