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COS Proposals\Admin\Budget\Budget template (total years)\"/>
    </mc:Choice>
  </mc:AlternateContent>
  <xr:revisionPtr revIDLastSave="0" documentId="8_{71C89366-F702-4A82-B6E2-1F1D93523165}" xr6:coauthVersionLast="45" xr6:coauthVersionMax="45" xr10:uidLastSave="{00000000-0000-0000-0000-000000000000}"/>
  <bookViews>
    <workbookView xWindow="-25320" yWindow="270" windowWidth="25440" windowHeight="15390" xr2:uid="{00000000-000D-0000-FFFF-FFFF00000000}"/>
  </bookViews>
  <sheets>
    <sheet name="Cumulative Budget" sheetId="1" r:id="rId1"/>
    <sheet name="Travel Budget" sheetId="2" r:id="rId2"/>
  </sheets>
  <definedNames>
    <definedName name="_xlnm.Print_Area" localSheetId="0">'Cumulative Budget'!$A$1:$K$64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1" i="2" l="1"/>
  <c r="I20" i="2"/>
  <c r="I19" i="2"/>
  <c r="I18" i="2"/>
  <c r="I17" i="2"/>
  <c r="I22" i="2" s="1"/>
  <c r="I16" i="2"/>
  <c r="I8" i="2"/>
  <c r="I7" i="2"/>
  <c r="I6" i="2"/>
  <c r="I5" i="2"/>
  <c r="I10" i="2" s="1"/>
  <c r="I4" i="2"/>
  <c r="H28" i="1" l="1"/>
  <c r="I28" i="1"/>
  <c r="G28" i="1"/>
  <c r="G22" i="1"/>
  <c r="G19" i="1"/>
  <c r="H19" i="1" s="1"/>
  <c r="I19" i="1" s="1"/>
  <c r="G20" i="1"/>
  <c r="H20" i="1" s="1"/>
  <c r="I20" i="1" s="1"/>
  <c r="G21" i="1"/>
  <c r="H21" i="1" s="1"/>
  <c r="I21" i="1" s="1"/>
  <c r="J21" i="1" l="1"/>
  <c r="G56" i="1" l="1"/>
  <c r="H56" i="1" s="1"/>
  <c r="I56" i="1" s="1"/>
  <c r="J56" i="1" s="1"/>
  <c r="J19" i="1" l="1"/>
  <c r="Q14" i="1"/>
  <c r="R14" i="1" s="1"/>
  <c r="S14" i="1" s="1"/>
  <c r="P14" i="1"/>
  <c r="Q13" i="1"/>
  <c r="R13" i="1" s="1"/>
  <c r="S13" i="1" s="1"/>
  <c r="P13" i="1"/>
  <c r="Q12" i="1"/>
  <c r="R12" i="1" s="1"/>
  <c r="S12" i="1" s="1"/>
  <c r="P12" i="1"/>
  <c r="Q11" i="1"/>
  <c r="R11" i="1" s="1"/>
  <c r="S11" i="1" s="1"/>
  <c r="P11" i="1"/>
  <c r="J57" i="1" l="1"/>
  <c r="G57" i="1"/>
  <c r="H57" i="1" s="1"/>
  <c r="G29" i="1" l="1"/>
  <c r="H22" i="1" l="1"/>
  <c r="I22" i="1" s="1"/>
  <c r="J22" i="1" s="1"/>
  <c r="E12" i="1" l="1"/>
  <c r="E13" i="1"/>
  <c r="E14" i="1"/>
  <c r="E11" i="1"/>
  <c r="G13" i="1"/>
  <c r="G14" i="1"/>
  <c r="F14" i="1" l="1"/>
  <c r="P23" i="1"/>
  <c r="F13" i="1"/>
  <c r="P22" i="1"/>
  <c r="H13" i="1"/>
  <c r="H14" i="1"/>
  <c r="K34" i="1"/>
  <c r="J39" i="1"/>
  <c r="I39" i="1"/>
  <c r="H39" i="1"/>
  <c r="G39" i="1"/>
  <c r="G18" i="1"/>
  <c r="I14" i="1" l="1"/>
  <c r="Q23" i="1"/>
  <c r="I13" i="1"/>
  <c r="Q22" i="1"/>
  <c r="K39" i="1"/>
  <c r="G24" i="1"/>
  <c r="H29" i="1" l="1"/>
  <c r="J14" i="1"/>
  <c r="S23" i="1" s="1"/>
  <c r="R23" i="1"/>
  <c r="J13" i="1"/>
  <c r="S22" i="1" s="1"/>
  <c r="R22" i="1"/>
  <c r="G12" i="1"/>
  <c r="P21" i="1" s="1"/>
  <c r="G11" i="1"/>
  <c r="P20" i="1" s="1"/>
  <c r="J20" i="1" l="1"/>
  <c r="J29" i="1" s="1"/>
  <c r="I29" i="1"/>
  <c r="G16" i="1"/>
  <c r="F11" i="1"/>
  <c r="H12" i="1"/>
  <c r="F12" i="1"/>
  <c r="H11" i="1"/>
  <c r="Q20" i="1" l="1"/>
  <c r="I12" i="1"/>
  <c r="Q21" i="1"/>
  <c r="H16" i="1"/>
  <c r="I11" i="1"/>
  <c r="H18" i="1"/>
  <c r="H24" i="1" s="1"/>
  <c r="G27" i="1"/>
  <c r="R20" i="1" l="1"/>
  <c r="J12" i="1"/>
  <c r="S21" i="1" s="1"/>
  <c r="R21" i="1"/>
  <c r="J11" i="1"/>
  <c r="I16" i="1"/>
  <c r="H27" i="1"/>
  <c r="I18" i="1"/>
  <c r="J16" i="1" l="1"/>
  <c r="S20" i="1"/>
  <c r="K16" i="1"/>
  <c r="I24" i="1"/>
  <c r="J18" i="1"/>
  <c r="I27" i="1"/>
  <c r="J27" i="1" l="1"/>
  <c r="J24" i="1"/>
  <c r="K24" i="1" s="1"/>
  <c r="J28" i="1"/>
  <c r="J47" i="1"/>
  <c r="G26" i="1" l="1"/>
  <c r="G31" i="1" s="1"/>
  <c r="G47" i="1"/>
  <c r="H47" i="1"/>
  <c r="I47" i="1"/>
  <c r="G58" i="1" l="1"/>
  <c r="G32" i="1"/>
  <c r="I26" i="1"/>
  <c r="I31" i="1" s="1"/>
  <c r="I32" i="1" s="1"/>
  <c r="K47" i="1"/>
  <c r="H26" i="1"/>
  <c r="H31" i="1" s="1"/>
  <c r="H32" i="1" s="1"/>
  <c r="H58" i="1" l="1"/>
  <c r="H59" i="1" s="1"/>
  <c r="G59" i="1"/>
  <c r="J26" i="1"/>
  <c r="J31" i="1" s="1"/>
  <c r="J32" i="1" s="1"/>
  <c r="K31" i="1" l="1"/>
  <c r="J58" i="1"/>
  <c r="J59" i="1" s="1"/>
  <c r="I58" i="1"/>
  <c r="K32" i="1"/>
  <c r="G60" i="1"/>
  <c r="I59" i="1" l="1"/>
  <c r="K59" i="1" s="1"/>
  <c r="K58" i="1"/>
  <c r="H60" i="1"/>
  <c r="H61" i="1" s="1"/>
  <c r="H62" i="1" s="1"/>
  <c r="I60" i="1" l="1"/>
  <c r="G61" i="1"/>
  <c r="G62" i="1" s="1"/>
  <c r="I61" i="1" l="1"/>
  <c r="I62" i="1" s="1"/>
  <c r="J60" i="1"/>
  <c r="K60" i="1" s="1"/>
  <c r="J61" i="1" l="1"/>
  <c r="J62" i="1" s="1"/>
  <c r="K62" i="1" s="1"/>
  <c r="K63" i="1" l="1"/>
  <c r="K61" i="1"/>
</calcChain>
</file>

<file path=xl/sharedStrings.xml><?xml version="1.0" encoding="utf-8"?>
<sst xmlns="http://schemas.openxmlformats.org/spreadsheetml/2006/main" count="118" uniqueCount="87">
  <si>
    <t>Cumulative Budget</t>
  </si>
  <si>
    <t>Budget Cost Category</t>
  </si>
  <si>
    <t>Funds Requested</t>
  </si>
  <si>
    <t>Year 1</t>
  </si>
  <si>
    <t>Year 2</t>
  </si>
  <si>
    <t>Year 3</t>
  </si>
  <si>
    <t>Total Project</t>
  </si>
  <si>
    <t>A. Direct Labor - Key Personnel</t>
  </si>
  <si>
    <t>Total Labor Costs (A+B)</t>
  </si>
  <si>
    <t>C. Direct Costs - Equipment</t>
  </si>
  <si>
    <t>D. Direct Costs - Travel</t>
  </si>
  <si>
    <t>E. Direct Costs - Participant/Trainee Support Costs</t>
  </si>
  <si>
    <t>F. Other Direct Costs</t>
  </si>
  <si>
    <t>G. Total Direct Costs (A+B+C+D+E+F)</t>
  </si>
  <si>
    <t>I. Total Direct and Indirect Costs (G+H)</t>
  </si>
  <si>
    <t>Domestic Travel</t>
  </si>
  <si>
    <t>Foreign Travel</t>
  </si>
  <si>
    <t>Tuition/Fees/Health Insurance</t>
  </si>
  <si>
    <t>Stipends</t>
  </si>
  <si>
    <t>Travel</t>
  </si>
  <si>
    <t>Subsistence</t>
  </si>
  <si>
    <t>Other</t>
  </si>
  <si>
    <t>Materials and Supplies</t>
  </si>
  <si>
    <t>Publication Costs</t>
  </si>
  <si>
    <t>Consultant Services</t>
  </si>
  <si>
    <t>ADP/Computer Services</t>
  </si>
  <si>
    <t>Subawards</t>
  </si>
  <si>
    <t xml:space="preserve">OCO or Facility Rental </t>
  </si>
  <si>
    <t>Total Other Direct Costs</t>
  </si>
  <si>
    <t>Total Participant/Trainee Support Costs</t>
  </si>
  <si>
    <t>Total Travel Costs</t>
  </si>
  <si>
    <t>Modified Total Direct Costs</t>
  </si>
  <si>
    <t>TOTAL CUMULATIVE BUDGET</t>
  </si>
  <si>
    <t>Tuition</t>
  </si>
  <si>
    <t>Direct Labor - Other Personnel</t>
  </si>
  <si>
    <t>B. Fringe Benefits</t>
  </si>
  <si>
    <t>Subtotal Salary</t>
  </si>
  <si>
    <t>Subtotal Fringe</t>
  </si>
  <si>
    <t>RATE</t>
  </si>
  <si>
    <t>Faculty</t>
  </si>
  <si>
    <t>Post Doctoral Associate</t>
  </si>
  <si>
    <t>Dr. XXX</t>
  </si>
  <si>
    <t>PI Salary</t>
  </si>
  <si>
    <t>No. Months</t>
  </si>
  <si>
    <t>Tuition/ Unit</t>
  </si>
  <si>
    <t>Units</t>
  </si>
  <si>
    <t>H. Indirect Costs</t>
  </si>
  <si>
    <t>Year 4</t>
  </si>
  <si>
    <t>Program:</t>
  </si>
  <si>
    <t>Dates</t>
  </si>
  <si>
    <t>Annual Wage</t>
  </si>
  <si>
    <t>Fringe Rate</t>
  </si>
  <si>
    <t xml:space="preserve"> </t>
  </si>
  <si>
    <t>OPS Adjunct and Non-Students</t>
  </si>
  <si>
    <t xml:space="preserve">Students - Undergrad and Grad, GRA and GTA </t>
  </si>
  <si>
    <t>Percent Effort</t>
  </si>
  <si>
    <t>Percent Sal. Request</t>
  </si>
  <si>
    <t>OPS Adjunct and Non-Studnets</t>
  </si>
  <si>
    <t xml:space="preserve">PI Name:   </t>
  </si>
  <si>
    <t xml:space="preserve">Agency: </t>
  </si>
  <si>
    <t xml:space="preserve">Proposal Title: 
</t>
  </si>
  <si>
    <t xml:space="preserve">Project Dates:  </t>
  </si>
  <si>
    <t>3.5% annual increase</t>
  </si>
  <si>
    <t>HURON Percentages</t>
  </si>
  <si>
    <t>*Graduate Assistantship Agreement (GAA) - graduate student hired on contract that pays stipend plus tuition</t>
  </si>
  <si>
    <t>**OPS Student - undergraduate or graduate student hired hourly without tuition support</t>
  </si>
  <si>
    <t>*Graduate Student (GAA)</t>
  </si>
  <si>
    <t>**OPS Graduate Student</t>
  </si>
  <si>
    <t>**OPS Undergraduate Student</t>
  </si>
  <si>
    <t>Subtotal Other Personnel</t>
  </si>
  <si>
    <t>Destination:</t>
  </si>
  <si>
    <t>Domestic Travel (3 trips for two people to CA)</t>
  </si>
  <si>
    <t>Traveler(s)</t>
  </si>
  <si>
    <t>Airfare</t>
  </si>
  <si>
    <t>round trip</t>
  </si>
  <si>
    <t>Day(s)</t>
  </si>
  <si>
    <t>Per Diem</t>
  </si>
  <si>
    <t>per day</t>
  </si>
  <si>
    <t>Night(s)</t>
  </si>
  <si>
    <t>Lodging</t>
  </si>
  <si>
    <t>per night</t>
  </si>
  <si>
    <t>Trip(s)</t>
  </si>
  <si>
    <t>Registration</t>
  </si>
  <si>
    <t>Transportation</t>
  </si>
  <si>
    <t>Other: Tolls, misc.</t>
  </si>
  <si>
    <t>International Travel</t>
  </si>
  <si>
    <t>Collaboration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</si>
</sst>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_(\$* #,##0_);_(\$* \(#,##0\);_(\$* \-??_);_(@_)"/>
  </numFmts>
  <fonts count="17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u val="doubleAccounting"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i/>
      <sz val="11"/>
      <color rgb="FF7F7F7F"/>
      <name val="Calibri"/>
      <family val="2"/>
      <scheme val="minor"/>
    </font>
    <font>
      <b/>
      <u/>
      <sz val="10"/>
      <name val="Arial"/>
      <family val="2"/>
      <charset val="1"/>
    </font>
    <font>
      <i/>
      <sz val="10"/>
      <name val="Arial"/>
      <family val="2"/>
      <charset val="1"/>
    </font>
    <font>
      <b/>
      <sz val="1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rgb="FFC0C0C0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2">
    <xf numFmtId="0" fontId="0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08">
    <xf numFmtId="0" fontId="0" fillId="0" borderId="0" xfId="0"/>
    <xf numFmtId="0" fontId="0" fillId="0" borderId="0" xfId="0" applyAlignment="1"/>
    <xf numFmtId="0" fontId="1" fillId="0" borderId="0" xfId="0" applyFont="1"/>
    <xf numFmtId="0" fontId="0" fillId="0" borderId="1" xfId="0" applyBorder="1"/>
    <xf numFmtId="42" fontId="0" fillId="0" borderId="1" xfId="0" applyNumberFormat="1" applyBorder="1"/>
    <xf numFmtId="0" fontId="3" fillId="0" borderId="0" xfId="0" applyFont="1" applyFill="1" applyBorder="1"/>
    <xf numFmtId="0" fontId="0" fillId="0" borderId="0" xfId="0" applyBorder="1"/>
    <xf numFmtId="42" fontId="3" fillId="0" borderId="0" xfId="0" applyNumberFormat="1" applyFont="1" applyFill="1" applyBorder="1"/>
    <xf numFmtId="0" fontId="8" fillId="0" borderId="4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8" fillId="0" borderId="0" xfId="0" applyFont="1" applyFill="1"/>
    <xf numFmtId="0" fontId="5" fillId="0" borderId="0" xfId="0" applyFont="1" applyFill="1" applyBorder="1"/>
    <xf numFmtId="0" fontId="5" fillId="0" borderId="1" xfId="0" applyFont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left"/>
    </xf>
    <xf numFmtId="0" fontId="6" fillId="0" borderId="4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0" fontId="8" fillId="0" borderId="4" xfId="0" applyNumberFormat="1" applyFont="1" applyBorder="1" applyAlignment="1">
      <alignment horizontal="right"/>
    </xf>
    <xf numFmtId="0" fontId="0" fillId="0" borderId="4" xfId="0" applyBorder="1"/>
    <xf numFmtId="0" fontId="6" fillId="0" borderId="4" xfId="0" applyFont="1" applyBorder="1" applyAlignment="1">
      <alignment horizontal="left"/>
    </xf>
    <xf numFmtId="42" fontId="0" fillId="2" borderId="1" xfId="0" applyNumberFormat="1" applyFill="1" applyBorder="1"/>
    <xf numFmtId="0" fontId="0" fillId="2" borderId="0" xfId="0" applyFill="1"/>
    <xf numFmtId="0" fontId="4" fillId="0" borderId="8" xfId="0" applyFont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" xfId="0" applyFont="1" applyFill="1" applyBorder="1"/>
    <xf numFmtId="164" fontId="3" fillId="0" borderId="1" xfId="1" applyNumberFormat="1" applyFont="1" applyFill="1" applyBorder="1"/>
    <xf numFmtId="0" fontId="3" fillId="0" borderId="1" xfId="0" applyFont="1" applyFill="1" applyBorder="1" applyAlignment="1">
      <alignment horizontal="center"/>
    </xf>
    <xf numFmtId="9" fontId="4" fillId="0" borderId="5" xfId="2" applyFont="1" applyBorder="1" applyAlignment="1">
      <alignment horizontal="left"/>
    </xf>
    <xf numFmtId="164" fontId="0" fillId="2" borderId="1" xfId="1" applyNumberFormat="1" applyFont="1" applyFill="1" applyBorder="1"/>
    <xf numFmtId="164" fontId="0" fillId="0" borderId="1" xfId="1" applyNumberFormat="1" applyFont="1" applyBorder="1"/>
    <xf numFmtId="164" fontId="0" fillId="0" borderId="1" xfId="1" applyNumberFormat="1" applyFont="1" applyFill="1" applyBorder="1"/>
    <xf numFmtId="164" fontId="4" fillId="2" borderId="1" xfId="1" applyNumberFormat="1" applyFont="1" applyFill="1" applyBorder="1"/>
    <xf numFmtId="164" fontId="4" fillId="0" borderId="1" xfId="1" applyNumberFormat="1" applyFont="1" applyBorder="1"/>
    <xf numFmtId="164" fontId="4" fillId="2" borderId="10" xfId="1" applyNumberFormat="1" applyFont="1" applyFill="1" applyBorder="1"/>
    <xf numFmtId="164" fontId="4" fillId="0" borderId="10" xfId="1" applyNumberFormat="1" applyFont="1" applyBorder="1"/>
    <xf numFmtId="164" fontId="8" fillId="2" borderId="7" xfId="1" applyNumberFormat="1" applyFont="1" applyFill="1" applyBorder="1"/>
    <xf numFmtId="164" fontId="8" fillId="0" borderId="7" xfId="1" applyNumberFormat="1" applyFont="1" applyFill="1" applyBorder="1"/>
    <xf numFmtId="164" fontId="0" fillId="2" borderId="5" xfId="1" applyNumberFormat="1" applyFont="1" applyFill="1" applyBorder="1"/>
    <xf numFmtId="164" fontId="0" fillId="0" borderId="5" xfId="1" applyNumberFormat="1" applyFont="1" applyBorder="1"/>
    <xf numFmtId="164" fontId="9" fillId="2" borderId="8" xfId="1" applyNumberFormat="1" applyFont="1" applyFill="1" applyBorder="1"/>
    <xf numFmtId="164" fontId="9" fillId="0" borderId="8" xfId="1" applyNumberFormat="1" applyFont="1" applyBorder="1"/>
    <xf numFmtId="164" fontId="0" fillId="0" borderId="9" xfId="1" applyNumberFormat="1" applyFont="1" applyBorder="1"/>
    <xf numFmtId="42" fontId="4" fillId="0" borderId="6" xfId="0" applyNumberFormat="1" applyFont="1" applyBorder="1" applyAlignment="1">
      <alignment horizontal="right"/>
    </xf>
    <xf numFmtId="42" fontId="4" fillId="0" borderId="7" xfId="0" applyNumberFormat="1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164" fontId="0" fillId="0" borderId="5" xfId="1" applyNumberFormat="1" applyFont="1" applyFill="1" applyBorder="1"/>
    <xf numFmtId="42" fontId="0" fillId="0" borderId="1" xfId="0" applyNumberFormat="1" applyFill="1" applyBorder="1"/>
    <xf numFmtId="164" fontId="4" fillId="0" borderId="1" xfId="1" applyNumberFormat="1" applyFont="1" applyFill="1" applyBorder="1"/>
    <xf numFmtId="164" fontId="4" fillId="0" borderId="10" xfId="1" applyNumberFormat="1" applyFont="1" applyFill="1" applyBorder="1"/>
    <xf numFmtId="164" fontId="9" fillId="0" borderId="11" xfId="1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4" fillId="2" borderId="7" xfId="0" applyFont="1" applyFill="1" applyBorder="1" applyAlignment="1"/>
    <xf numFmtId="0" fontId="4" fillId="0" borderId="7" xfId="0" applyFont="1" applyBorder="1" applyAlignment="1"/>
    <xf numFmtId="0" fontId="4" fillId="0" borderId="7" xfId="0" applyFont="1" applyFill="1" applyBorder="1" applyAlignment="1"/>
    <xf numFmtId="44" fontId="3" fillId="0" borderId="1" xfId="1" applyFont="1" applyFill="1" applyBorder="1"/>
    <xf numFmtId="1" fontId="3" fillId="0" borderId="1" xfId="0" applyNumberFormat="1" applyFont="1" applyFill="1" applyBorder="1"/>
    <xf numFmtId="0" fontId="7" fillId="0" borderId="1" xfId="0" applyFont="1" applyFill="1" applyBorder="1" applyAlignment="1">
      <alignment horizontal="center"/>
    </xf>
    <xf numFmtId="10" fontId="3" fillId="0" borderId="1" xfId="8" applyNumberFormat="1" applyFont="1" applyFill="1" applyBorder="1"/>
    <xf numFmtId="10" fontId="1" fillId="0" borderId="4" xfId="0" applyNumberFormat="1" applyFont="1" applyBorder="1" applyAlignment="1">
      <alignment horizontal="right"/>
    </xf>
    <xf numFmtId="0" fontId="0" fillId="0" borderId="0" xfId="0"/>
    <xf numFmtId="10" fontId="0" fillId="0" borderId="0" xfId="8" applyNumberFormat="1" applyFont="1"/>
    <xf numFmtId="0" fontId="1" fillId="0" borderId="0" xfId="0" applyFont="1" applyFill="1" applyBorder="1" applyAlignment="1">
      <alignment horizontal="right"/>
    </xf>
    <xf numFmtId="10" fontId="1" fillId="0" borderId="0" xfId="8" applyNumberFormat="1" applyFont="1"/>
    <xf numFmtId="0" fontId="1" fillId="0" borderId="0" xfId="0" applyFont="1" applyFill="1" applyBorder="1" applyAlignment="1"/>
    <xf numFmtId="0" fontId="3" fillId="0" borderId="0" xfId="0" applyFont="1"/>
    <xf numFmtId="164" fontId="3" fillId="3" borderId="0" xfId="7" applyNumberFormat="1" applyFont="1" applyFill="1" applyBorder="1"/>
    <xf numFmtId="10" fontId="3" fillId="0" borderId="0" xfId="8" applyNumberFormat="1" applyFont="1" applyFill="1" applyBorder="1"/>
    <xf numFmtId="164" fontId="3" fillId="0" borderId="0" xfId="7" applyNumberFormat="1" applyFont="1" applyFill="1" applyBorder="1"/>
    <xf numFmtId="0" fontId="6" fillId="0" borderId="4" xfId="0" applyFont="1" applyBorder="1" applyAlignment="1">
      <alignment horizontal="left"/>
    </xf>
    <xf numFmtId="0" fontId="5" fillId="0" borderId="4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0" fillId="0" borderId="0" xfId="0" applyFill="1" applyAlignment="1">
      <alignment horizontal="left"/>
    </xf>
    <xf numFmtId="0" fontId="4" fillId="0" borderId="4" xfId="0" applyFont="1" applyBorder="1" applyAlignment="1">
      <alignment horizontal="left"/>
    </xf>
    <xf numFmtId="0" fontId="1" fillId="0" borderId="4" xfId="0" applyNumberFormat="1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5" fontId="0" fillId="0" borderId="22" xfId="0" applyNumberFormat="1" applyBorder="1"/>
    <xf numFmtId="165" fontId="0" fillId="0" borderId="0" xfId="0" applyNumberFormat="1"/>
    <xf numFmtId="165" fontId="0" fillId="0" borderId="23" xfId="0" applyNumberFormat="1" applyBorder="1"/>
    <xf numFmtId="165" fontId="0" fillId="0" borderId="24" xfId="0" applyNumberFormat="1" applyBorder="1"/>
    <xf numFmtId="165" fontId="0" fillId="0" borderId="21" xfId="0" applyNumberFormat="1" applyBorder="1"/>
    <xf numFmtId="165" fontId="0" fillId="0" borderId="25" xfId="0" applyNumberFormat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1" xfId="0" applyBorder="1"/>
    <xf numFmtId="0" fontId="0" fillId="0" borderId="25" xfId="0" applyBorder="1"/>
    <xf numFmtId="0" fontId="0" fillId="0" borderId="0" xfId="0"/>
    <xf numFmtId="0" fontId="3" fillId="0" borderId="0" xfId="0" applyFont="1" applyFill="1" applyBorder="1"/>
    <xf numFmtId="0" fontId="1" fillId="0" borderId="4" xfId="0" applyFont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3" fillId="0" borderId="1" xfId="3" applyNumberFormat="1" applyFont="1" applyFill="1" applyBorder="1"/>
    <xf numFmtId="0" fontId="0" fillId="0" borderId="4" xfId="0" applyFill="1" applyBorder="1"/>
    <xf numFmtId="0" fontId="4" fillId="0" borderId="24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0" fillId="0" borderId="22" xfId="0" applyFill="1" applyBorder="1"/>
    <xf numFmtId="0" fontId="0" fillId="0" borderId="23" xfId="0" applyFill="1" applyBorder="1"/>
    <xf numFmtId="164" fontId="3" fillId="0" borderId="0" xfId="1" applyNumberFormat="1" applyFont="1" applyFill="1" applyBorder="1"/>
    <xf numFmtId="0" fontId="3" fillId="0" borderId="1" xfId="0" applyFont="1" applyFill="1" applyBorder="1" applyAlignment="1">
      <alignment horizontal="right"/>
    </xf>
    <xf numFmtId="10" fontId="1" fillId="0" borderId="4" xfId="0" applyNumberFormat="1" applyFont="1" applyFill="1" applyBorder="1" applyAlignment="1">
      <alignment horizontal="right"/>
    </xf>
    <xf numFmtId="0" fontId="12" fillId="0" borderId="0" xfId="0" applyFont="1" applyFill="1" applyAlignment="1"/>
    <xf numFmtId="0" fontId="12" fillId="0" borderId="0" xfId="0" applyFont="1" applyFill="1" applyAlignment="1">
      <alignment horizontal="left"/>
    </xf>
    <xf numFmtId="0" fontId="12" fillId="0" borderId="0" xfId="0" applyFont="1" applyFill="1"/>
    <xf numFmtId="164" fontId="0" fillId="0" borderId="0" xfId="1" applyNumberFormat="1" applyFont="1" applyFill="1"/>
    <xf numFmtId="165" fontId="0" fillId="0" borderId="0" xfId="0" applyNumberFormat="1" applyBorder="1"/>
    <xf numFmtId="0" fontId="4" fillId="0" borderId="21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0" fillId="0" borderId="0" xfId="0" applyFill="1" applyAlignment="1">
      <alignment horizontal="left"/>
    </xf>
    <xf numFmtId="0" fontId="7" fillId="0" borderId="0" xfId="0" applyFont="1" applyFill="1" applyBorder="1" applyAlignment="1">
      <alignment horizontal="center"/>
    </xf>
    <xf numFmtId="42" fontId="10" fillId="0" borderId="6" xfId="0" applyNumberFormat="1" applyFont="1" applyBorder="1" applyAlignment="1">
      <alignment horizontal="center"/>
    </xf>
    <xf numFmtId="42" fontId="10" fillId="0" borderId="7" xfId="0" applyNumberFormat="1" applyFont="1" applyBorder="1" applyAlignment="1">
      <alignment horizontal="center"/>
    </xf>
    <xf numFmtId="42" fontId="4" fillId="0" borderId="6" xfId="0" applyNumberFormat="1" applyFont="1" applyBorder="1" applyAlignment="1">
      <alignment horizontal="right"/>
    </xf>
    <xf numFmtId="42" fontId="4" fillId="0" borderId="7" xfId="0" applyNumberFormat="1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0" fillId="3" borderId="2" xfId="0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8" fillId="0" borderId="2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4" fillId="0" borderId="15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49" fontId="1" fillId="0" borderId="0" xfId="0" applyNumberFormat="1" applyFont="1" applyAlignment="1">
      <alignment horizontal="right"/>
    </xf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14" fillId="0" borderId="0" xfId="10" applyFont="1"/>
    <xf numFmtId="0" fontId="1" fillId="0" borderId="0" xfId="10"/>
    <xf numFmtId="0" fontId="15" fillId="0" borderId="29" xfId="9" applyFont="1" applyBorder="1"/>
    <xf numFmtId="0" fontId="13" fillId="0" borderId="16" xfId="9" applyBorder="1"/>
    <xf numFmtId="0" fontId="1" fillId="0" borderId="30" xfId="10" applyBorder="1"/>
    <xf numFmtId="0" fontId="15" fillId="0" borderId="30" xfId="9" applyFont="1" applyBorder="1"/>
    <xf numFmtId="166" fontId="0" fillId="0" borderId="16" xfId="7" applyNumberFormat="1" applyFont="1" applyBorder="1" applyAlignment="1" applyProtection="1"/>
    <xf numFmtId="0" fontId="0" fillId="0" borderId="30" xfId="9" applyFont="1" applyBorder="1"/>
    <xf numFmtId="166" fontId="0" fillId="5" borderId="31" xfId="7" applyNumberFormat="1" applyFont="1" applyFill="1" applyBorder="1" applyAlignment="1" applyProtection="1"/>
    <xf numFmtId="0" fontId="15" fillId="0" borderId="32" xfId="9" applyFont="1" applyBorder="1"/>
    <xf numFmtId="0" fontId="13" fillId="0" borderId="3" xfId="9" applyBorder="1"/>
    <xf numFmtId="0" fontId="15" fillId="0" borderId="0" xfId="9" applyFont="1" applyBorder="1"/>
    <xf numFmtId="166" fontId="0" fillId="0" borderId="3" xfId="7" applyNumberFormat="1" applyFont="1" applyBorder="1" applyAlignment="1" applyProtection="1"/>
    <xf numFmtId="0" fontId="0" fillId="0" borderId="0" xfId="9" applyFont="1" applyBorder="1"/>
    <xf numFmtId="166" fontId="0" fillId="5" borderId="33" xfId="7" applyNumberFormat="1" applyFont="1" applyFill="1" applyBorder="1" applyAlignment="1" applyProtection="1"/>
    <xf numFmtId="43" fontId="0" fillId="0" borderId="0" xfId="11" applyFont="1" applyBorder="1" applyAlignment="1" applyProtection="1"/>
    <xf numFmtId="0" fontId="13" fillId="0" borderId="32" xfId="9" applyBorder="1"/>
    <xf numFmtId="0" fontId="13" fillId="0" borderId="34" xfId="9" applyBorder="1"/>
    <xf numFmtId="0" fontId="1" fillId="0" borderId="34" xfId="10" applyBorder="1"/>
    <xf numFmtId="0" fontId="15" fillId="0" borderId="34" xfId="9" applyFont="1" applyBorder="1"/>
    <xf numFmtId="166" fontId="16" fillId="5" borderId="35" xfId="10" applyNumberFormat="1" applyFont="1" applyFill="1" applyBorder="1"/>
    <xf numFmtId="0" fontId="16" fillId="0" borderId="21" xfId="10" applyFont="1" applyBorder="1"/>
  </cellXfs>
  <cellStyles count="12">
    <cellStyle name="Comma 2" xfId="11" xr:uid="{93061F40-2D41-446D-A24A-DA339826594B}"/>
    <cellStyle name="Currency" xfId="1" builtinId="4"/>
    <cellStyle name="Currency 2" xfId="7" xr:uid="{00000000-0005-0000-0000-000001000000}"/>
    <cellStyle name="Currency 3" xfId="5" xr:uid="{00000000-0005-0000-0000-000002000000}"/>
    <cellStyle name="Currency 4" xfId="3" xr:uid="{00000000-0005-0000-0000-000003000000}"/>
    <cellStyle name="Explanatory Text" xfId="9" builtinId="53"/>
    <cellStyle name="Normal" xfId="0" builtinId="0"/>
    <cellStyle name="Normal 2" xfId="10" xr:uid="{A780459D-2633-455F-8F5E-950BC1148135}"/>
    <cellStyle name="Percent" xfId="2" builtinId="5"/>
    <cellStyle name="Percent 2" xfId="8" xr:uid="{00000000-0005-0000-0000-000006000000}"/>
    <cellStyle name="Percent 3" xfId="6" xr:uid="{00000000-0005-0000-0000-000007000000}"/>
    <cellStyle name="Percent 4" xfId="4" xr:uid="{00000000-0005-0000-0000-000008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B570F8CD-69B1-4A90-B269-8212BB34A14E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115"/>
  <sheetViews>
    <sheetView tabSelected="1" zoomScaleNormal="100" workbookViewId="0">
      <selection activeCell="A6" sqref="A6:K6"/>
    </sheetView>
  </sheetViews>
  <sheetFormatPr defaultRowHeight="12.5" x14ac:dyDescent="0.25"/>
  <cols>
    <col min="3" max="3" width="28.6328125" customWidth="1"/>
    <col min="4" max="4" width="7.453125" bestFit="1" customWidth="1"/>
    <col min="5" max="5" width="7.453125" style="64" customWidth="1"/>
    <col min="6" max="6" width="11.36328125" style="64" customWidth="1"/>
    <col min="7" max="7" width="12.36328125" style="23" bestFit="1" customWidth="1"/>
    <col min="8" max="8" width="11.90625" bestFit="1" customWidth="1"/>
    <col min="9" max="9" width="11.90625" style="23" bestFit="1" customWidth="1"/>
    <col min="10" max="10" width="11.90625" style="23" customWidth="1"/>
    <col min="11" max="11" width="12.90625" customWidth="1"/>
    <col min="13" max="13" width="10.36328125" bestFit="1" customWidth="1"/>
    <col min="16" max="16" width="11.453125" customWidth="1"/>
    <col min="17" max="17" width="12" customWidth="1"/>
    <col min="18" max="18" width="10.6328125" customWidth="1"/>
  </cols>
  <sheetData>
    <row r="1" spans="1:20" x14ac:dyDescent="0.25">
      <c r="A1" s="154" t="s">
        <v>58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20" x14ac:dyDescent="0.25">
      <c r="A2" s="154" t="s">
        <v>59</v>
      </c>
      <c r="B2" s="154"/>
      <c r="C2" s="154"/>
      <c r="D2" s="154"/>
      <c r="E2" s="154"/>
      <c r="F2" s="154"/>
      <c r="G2" s="154"/>
      <c r="H2" s="154" t="s">
        <v>48</v>
      </c>
      <c r="I2" s="154"/>
      <c r="J2" s="154"/>
      <c r="K2" s="154"/>
    </row>
    <row r="3" spans="1:20" ht="12.75" customHeight="1" x14ac:dyDescent="0.25">
      <c r="A3" s="155" t="s">
        <v>60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</row>
    <row r="4" spans="1:20" ht="12.75" customHeight="1" x14ac:dyDescent="0.25">
      <c r="A4" s="155" t="s">
        <v>61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</row>
    <row r="5" spans="1:20" x14ac:dyDescent="0.25">
      <c r="G5" s="13"/>
      <c r="I5" s="13"/>
      <c r="J5" s="13"/>
    </row>
    <row r="6" spans="1:20" x14ac:dyDescent="0.25">
      <c r="A6" s="166" t="s">
        <v>0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"/>
    </row>
    <row r="7" spans="1:20" x14ac:dyDescent="0.25">
      <c r="A7" s="156" t="s">
        <v>1</v>
      </c>
      <c r="B7" s="156"/>
      <c r="C7" s="156"/>
      <c r="D7" s="167" t="s">
        <v>38</v>
      </c>
      <c r="E7" s="173" t="s">
        <v>55</v>
      </c>
      <c r="F7" s="173" t="s">
        <v>56</v>
      </c>
      <c r="G7" s="156" t="s">
        <v>2</v>
      </c>
      <c r="H7" s="156"/>
      <c r="I7" s="156"/>
      <c r="J7" s="156"/>
      <c r="K7" s="156"/>
      <c r="L7" s="1"/>
      <c r="M7" s="6"/>
      <c r="N7" s="6"/>
    </row>
    <row r="8" spans="1:20" x14ac:dyDescent="0.25">
      <c r="A8" s="156"/>
      <c r="B8" s="156"/>
      <c r="C8" s="156"/>
      <c r="D8" s="168"/>
      <c r="E8" s="174"/>
      <c r="F8" s="174"/>
      <c r="G8" s="55" t="s">
        <v>3</v>
      </c>
      <c r="H8" s="53" t="s">
        <v>4</v>
      </c>
      <c r="I8" s="55" t="s">
        <v>5</v>
      </c>
      <c r="J8" s="54" t="s">
        <v>47</v>
      </c>
      <c r="K8" s="156" t="s">
        <v>6</v>
      </c>
      <c r="M8" s="6"/>
      <c r="N8" s="6"/>
      <c r="P8" s="64"/>
      <c r="Q8" s="64"/>
      <c r="R8" s="64"/>
      <c r="S8" s="64"/>
    </row>
    <row r="9" spans="1:20" s="2" customFormat="1" ht="13" x14ac:dyDescent="0.3">
      <c r="A9" s="156"/>
      <c r="B9" s="156"/>
      <c r="C9" s="156"/>
      <c r="D9" s="169"/>
      <c r="E9" s="175"/>
      <c r="F9" s="175"/>
      <c r="G9" s="56" t="s">
        <v>49</v>
      </c>
      <c r="H9" s="57" t="s">
        <v>49</v>
      </c>
      <c r="I9" s="56" t="s">
        <v>49</v>
      </c>
      <c r="J9" s="58" t="s">
        <v>49</v>
      </c>
      <c r="K9" s="156"/>
      <c r="M9" s="137"/>
      <c r="N9" s="137"/>
      <c r="P9" s="115" t="s">
        <v>62</v>
      </c>
      <c r="Q9" s="115"/>
      <c r="R9" s="115"/>
      <c r="S9" s="115"/>
    </row>
    <row r="10" spans="1:20" ht="13" x14ac:dyDescent="0.3">
      <c r="A10" s="122" t="s">
        <v>7</v>
      </c>
      <c r="B10" s="123"/>
      <c r="C10" s="124"/>
      <c r="D10" s="3"/>
      <c r="E10" s="3"/>
      <c r="F10" s="3"/>
      <c r="G10" s="22"/>
      <c r="H10" s="4"/>
      <c r="I10" s="22"/>
      <c r="J10" s="49"/>
      <c r="K10" s="4"/>
      <c r="M10" s="27" t="s">
        <v>42</v>
      </c>
      <c r="N10" s="27" t="s">
        <v>43</v>
      </c>
      <c r="P10" s="80" t="s">
        <v>3</v>
      </c>
      <c r="Q10" s="81" t="s">
        <v>4</v>
      </c>
      <c r="R10" s="81" t="s">
        <v>5</v>
      </c>
      <c r="S10" s="82" t="s">
        <v>47</v>
      </c>
    </row>
    <row r="11" spans="1:20" x14ac:dyDescent="0.25">
      <c r="A11" s="119" t="s">
        <v>41</v>
      </c>
      <c r="B11" s="120"/>
      <c r="C11" s="121"/>
      <c r="D11" s="8"/>
      <c r="E11" s="63">
        <f>+D11/N11</f>
        <v>0</v>
      </c>
      <c r="F11" s="78" t="e">
        <f>+G11/M11</f>
        <v>#DIV/0!</v>
      </c>
      <c r="G11" s="31">
        <f>ROUND(M11/N11*D11,0)</f>
        <v>0</v>
      </c>
      <c r="H11" s="32">
        <f t="shared" ref="H11:J12" si="0">ROUND(G11*1.035,0)</f>
        <v>0</v>
      </c>
      <c r="I11" s="31">
        <f t="shared" si="0"/>
        <v>0</v>
      </c>
      <c r="J11" s="33">
        <f t="shared" si="0"/>
        <v>0</v>
      </c>
      <c r="K11" s="32"/>
      <c r="M11" s="28">
        <v>0</v>
      </c>
      <c r="N11" s="27">
        <v>9</v>
      </c>
      <c r="P11" s="83">
        <f>SUM(M11)</f>
        <v>0</v>
      </c>
      <c r="Q11" s="84">
        <f>M11*1.035</f>
        <v>0</v>
      </c>
      <c r="R11" s="84">
        <f>Q11*1.035</f>
        <v>0</v>
      </c>
      <c r="S11" s="85">
        <f>R11*1.035</f>
        <v>0</v>
      </c>
    </row>
    <row r="12" spans="1:20" x14ac:dyDescent="0.25">
      <c r="A12" s="119" t="s">
        <v>41</v>
      </c>
      <c r="B12" s="120"/>
      <c r="C12" s="121"/>
      <c r="D12" s="47"/>
      <c r="E12" s="63">
        <f t="shared" ref="E12:E14" si="1">+D12/N12</f>
        <v>0</v>
      </c>
      <c r="F12" s="78" t="e">
        <f t="shared" ref="F12:F14" si="2">+G12/M12</f>
        <v>#DIV/0!</v>
      </c>
      <c r="G12" s="31">
        <f>ROUND(M12/N12*D12,0)</f>
        <v>0</v>
      </c>
      <c r="H12" s="32">
        <f t="shared" si="0"/>
        <v>0</v>
      </c>
      <c r="I12" s="31">
        <f t="shared" si="0"/>
        <v>0</v>
      </c>
      <c r="J12" s="33">
        <f t="shared" si="0"/>
        <v>0</v>
      </c>
      <c r="K12" s="32"/>
      <c r="M12" s="28">
        <v>0</v>
      </c>
      <c r="N12" s="27">
        <v>9</v>
      </c>
      <c r="P12" s="83">
        <f t="shared" ref="P12:P14" si="3">SUM(M12)</f>
        <v>0</v>
      </c>
      <c r="Q12" s="84">
        <f t="shared" ref="Q12:Q14" si="4">M12*1.035</f>
        <v>0</v>
      </c>
      <c r="R12" s="84">
        <f t="shared" ref="R12:S14" si="5">Q12*1.035</f>
        <v>0</v>
      </c>
      <c r="S12" s="85">
        <f t="shared" si="5"/>
        <v>0</v>
      </c>
    </row>
    <row r="13" spans="1:20" s="64" customFormat="1" x14ac:dyDescent="0.25">
      <c r="A13" s="119" t="s">
        <v>41</v>
      </c>
      <c r="B13" s="120"/>
      <c r="C13" s="121"/>
      <c r="D13" s="75"/>
      <c r="E13" s="63">
        <f t="shared" si="1"/>
        <v>0</v>
      </c>
      <c r="F13" s="78" t="e">
        <f t="shared" si="2"/>
        <v>#DIV/0!</v>
      </c>
      <c r="G13" s="31">
        <f t="shared" ref="G13:G14" si="6">ROUND(M13/N13*D13,0)</f>
        <v>0</v>
      </c>
      <c r="H13" s="32">
        <f t="shared" ref="H13:J13" si="7">ROUND(G13*1.035,0)</f>
        <v>0</v>
      </c>
      <c r="I13" s="31">
        <f t="shared" si="7"/>
        <v>0</v>
      </c>
      <c r="J13" s="33">
        <f t="shared" si="7"/>
        <v>0</v>
      </c>
      <c r="K13" s="32"/>
      <c r="M13" s="28">
        <v>0</v>
      </c>
      <c r="N13" s="27">
        <v>9</v>
      </c>
      <c r="P13" s="83">
        <f t="shared" si="3"/>
        <v>0</v>
      </c>
      <c r="Q13" s="84">
        <f t="shared" si="4"/>
        <v>0</v>
      </c>
      <c r="R13" s="84">
        <f t="shared" si="5"/>
        <v>0</v>
      </c>
      <c r="S13" s="85">
        <f t="shared" si="5"/>
        <v>0</v>
      </c>
    </row>
    <row r="14" spans="1:20" s="64" customFormat="1" x14ac:dyDescent="0.25">
      <c r="A14" s="119" t="s">
        <v>41</v>
      </c>
      <c r="B14" s="120"/>
      <c r="C14" s="121"/>
      <c r="D14" s="75"/>
      <c r="E14" s="63">
        <f t="shared" si="1"/>
        <v>0</v>
      </c>
      <c r="F14" s="78" t="e">
        <f t="shared" si="2"/>
        <v>#DIV/0!</v>
      </c>
      <c r="G14" s="31">
        <f t="shared" si="6"/>
        <v>0</v>
      </c>
      <c r="H14" s="32">
        <f t="shared" ref="H14" si="8">ROUND(G14*1.035,0)</f>
        <v>0</v>
      </c>
      <c r="I14" s="31">
        <f>ROUND(H14*1.035,0)</f>
        <v>0</v>
      </c>
      <c r="J14" s="33">
        <f>ROUND(I14*1.035,0)</f>
        <v>0</v>
      </c>
      <c r="K14" s="32"/>
      <c r="M14" s="28">
        <v>0</v>
      </c>
      <c r="N14" s="27">
        <v>9</v>
      </c>
      <c r="P14" s="86">
        <f t="shared" si="3"/>
        <v>0</v>
      </c>
      <c r="Q14" s="87">
        <f t="shared" si="4"/>
        <v>0</v>
      </c>
      <c r="R14" s="87">
        <f t="shared" si="5"/>
        <v>0</v>
      </c>
      <c r="S14" s="88">
        <f t="shared" si="5"/>
        <v>0</v>
      </c>
    </row>
    <row r="15" spans="1:20" x14ac:dyDescent="0.25">
      <c r="A15" s="170"/>
      <c r="B15" s="171"/>
      <c r="C15" s="172"/>
      <c r="D15" s="8"/>
      <c r="E15" s="75"/>
      <c r="F15" s="75"/>
      <c r="G15" s="31"/>
      <c r="H15" s="32"/>
      <c r="I15" s="31"/>
      <c r="J15" s="33"/>
      <c r="K15" s="32"/>
      <c r="M15" s="5"/>
      <c r="N15" s="5"/>
      <c r="O15" s="6"/>
      <c r="P15" s="114"/>
      <c r="Q15" s="114"/>
      <c r="R15" s="114"/>
      <c r="S15" s="114"/>
      <c r="T15" s="6"/>
    </row>
    <row r="16" spans="1:20" x14ac:dyDescent="0.25">
      <c r="A16" s="142" t="s">
        <v>36</v>
      </c>
      <c r="B16" s="143"/>
      <c r="C16" s="144"/>
      <c r="D16" s="12"/>
      <c r="E16" s="12"/>
      <c r="F16" s="12"/>
      <c r="G16" s="31">
        <f>ROUND(SUM(G11:G15),0)</f>
        <v>0</v>
      </c>
      <c r="H16" s="32">
        <f>ROUND(SUM(H11:H15),0)</f>
        <v>0</v>
      </c>
      <c r="I16" s="31">
        <f>ROUND(SUM(I11:I15),0)</f>
        <v>0</v>
      </c>
      <c r="J16" s="33">
        <f>ROUND(SUM(J11:J15),0)</f>
        <v>0</v>
      </c>
      <c r="K16" s="32">
        <f>ROUND(SUM(G16:J16),0)</f>
        <v>0</v>
      </c>
      <c r="M16" s="5"/>
      <c r="N16" s="5"/>
      <c r="O16" s="6"/>
      <c r="P16" s="114"/>
      <c r="Q16" s="114"/>
      <c r="R16" s="114"/>
      <c r="S16" s="114"/>
      <c r="T16" s="6"/>
    </row>
    <row r="17" spans="1:19" ht="13" x14ac:dyDescent="0.3">
      <c r="A17" s="122" t="s">
        <v>34</v>
      </c>
      <c r="B17" s="123"/>
      <c r="C17" s="124"/>
      <c r="D17" s="3"/>
      <c r="E17" s="3"/>
      <c r="F17" s="3"/>
      <c r="G17" s="31"/>
      <c r="H17" s="32"/>
      <c r="I17" s="31"/>
      <c r="J17" s="33"/>
      <c r="K17" s="32"/>
      <c r="M17" s="61" t="s">
        <v>50</v>
      </c>
      <c r="N17" s="61" t="s">
        <v>51</v>
      </c>
      <c r="P17" s="64"/>
      <c r="Q17" s="64"/>
      <c r="R17" s="64"/>
      <c r="S17" s="64"/>
    </row>
    <row r="18" spans="1:19" ht="13" x14ac:dyDescent="0.3">
      <c r="A18" s="128" t="s">
        <v>40</v>
      </c>
      <c r="B18" s="129"/>
      <c r="C18" s="130"/>
      <c r="D18" s="20">
        <v>0</v>
      </c>
      <c r="E18" s="20"/>
      <c r="F18" s="20"/>
      <c r="G18" s="31">
        <f>ROUND(M18*D18,0)</f>
        <v>0</v>
      </c>
      <c r="H18" s="32">
        <f>ROUND(G18*1.03,0)</f>
        <v>0</v>
      </c>
      <c r="I18" s="31">
        <f t="shared" ref="I18:J18" si="9">ROUND(H18*1.03,0)</f>
        <v>0</v>
      </c>
      <c r="J18" s="32">
        <f t="shared" si="9"/>
        <v>0</v>
      </c>
      <c r="K18" s="32"/>
      <c r="M18" s="100">
        <v>50000</v>
      </c>
      <c r="N18" s="62">
        <v>0.22</v>
      </c>
      <c r="P18" s="116" t="s">
        <v>63</v>
      </c>
      <c r="Q18" s="117"/>
      <c r="R18" s="117"/>
      <c r="S18" s="118"/>
    </row>
    <row r="19" spans="1:19" s="13" customFormat="1" ht="13" x14ac:dyDescent="0.3">
      <c r="A19" s="133" t="s">
        <v>66</v>
      </c>
      <c r="B19" s="134"/>
      <c r="C19" s="135"/>
      <c r="D19" s="101">
        <v>0</v>
      </c>
      <c r="E19" s="101"/>
      <c r="F19" s="101"/>
      <c r="G19" s="31">
        <f t="shared" ref="G19:G22" si="10">ROUND(M19*D19,0)</f>
        <v>0</v>
      </c>
      <c r="H19" s="32">
        <f t="shared" ref="H19:H21" si="11">ROUND(G19*1.03,0)</f>
        <v>0</v>
      </c>
      <c r="I19" s="31">
        <f t="shared" ref="I19:I21" si="12">ROUND(H19*1.03,0)</f>
        <v>0</v>
      </c>
      <c r="J19" s="33">
        <f t="shared" ref="J19" si="13">ROUND(I19*1.03,0)</f>
        <v>0</v>
      </c>
      <c r="K19" s="33"/>
      <c r="M19" s="28">
        <v>0</v>
      </c>
      <c r="N19" s="95"/>
      <c r="P19" s="102" t="s">
        <v>3</v>
      </c>
      <c r="Q19" s="103" t="s">
        <v>4</v>
      </c>
      <c r="R19" s="103" t="s">
        <v>5</v>
      </c>
      <c r="S19" s="104" t="s">
        <v>47</v>
      </c>
    </row>
    <row r="20" spans="1:19" s="13" customFormat="1" x14ac:dyDescent="0.25">
      <c r="A20" s="133" t="s">
        <v>67</v>
      </c>
      <c r="B20" s="134"/>
      <c r="C20" s="135"/>
      <c r="D20" s="101">
        <v>0</v>
      </c>
      <c r="E20" s="101"/>
      <c r="F20" s="101"/>
      <c r="G20" s="31">
        <f t="shared" si="10"/>
        <v>0</v>
      </c>
      <c r="H20" s="32">
        <f t="shared" si="11"/>
        <v>0</v>
      </c>
      <c r="I20" s="31">
        <f t="shared" si="12"/>
        <v>0</v>
      </c>
      <c r="J20" s="33">
        <f t="shared" ref="J20:J22" si="14">ROUND(I20*1.03,0)</f>
        <v>0</v>
      </c>
      <c r="K20" s="33"/>
      <c r="M20" s="28">
        <v>0</v>
      </c>
      <c r="N20" s="95"/>
      <c r="P20" s="105" t="e">
        <f>G11/M11</f>
        <v>#DIV/0!</v>
      </c>
      <c r="Q20" s="13" t="e">
        <f t="shared" ref="Q20:R20" si="15">H11/Q11</f>
        <v>#DIV/0!</v>
      </c>
      <c r="R20" s="13" t="e">
        <f t="shared" si="15"/>
        <v>#DIV/0!</v>
      </c>
      <c r="S20" s="106" t="e">
        <f>J11/S11</f>
        <v>#DIV/0!</v>
      </c>
    </row>
    <row r="21" spans="1:19" s="13" customFormat="1" x14ac:dyDescent="0.25">
      <c r="A21" s="133" t="s">
        <v>68</v>
      </c>
      <c r="B21" s="134"/>
      <c r="C21" s="135"/>
      <c r="D21" s="101">
        <v>0</v>
      </c>
      <c r="E21" s="101"/>
      <c r="F21" s="101"/>
      <c r="G21" s="31">
        <f t="shared" si="10"/>
        <v>0</v>
      </c>
      <c r="H21" s="32">
        <f t="shared" si="11"/>
        <v>0</v>
      </c>
      <c r="I21" s="31">
        <f t="shared" si="12"/>
        <v>0</v>
      </c>
      <c r="J21" s="33">
        <f t="shared" si="14"/>
        <v>0</v>
      </c>
      <c r="K21" s="33"/>
      <c r="M21" s="28">
        <v>0</v>
      </c>
      <c r="N21" s="95"/>
      <c r="P21" s="89" t="e">
        <f>G12/M12</f>
        <v>#DIV/0!</v>
      </c>
      <c r="Q21" s="64" t="e">
        <f t="shared" ref="Q21:R23" si="16">H12/Q12</f>
        <v>#DIV/0!</v>
      </c>
      <c r="R21" s="64" t="e">
        <f t="shared" si="16"/>
        <v>#DIV/0!</v>
      </c>
      <c r="S21" s="90" t="e">
        <f>J12/S12</f>
        <v>#DIV/0!</v>
      </c>
    </row>
    <row r="22" spans="1:19" s="64" customFormat="1" x14ac:dyDescent="0.25">
      <c r="A22" s="131"/>
      <c r="B22" s="132"/>
      <c r="C22" s="79" t="s">
        <v>57</v>
      </c>
      <c r="D22" s="20">
        <v>0</v>
      </c>
      <c r="E22" s="20"/>
      <c r="F22" s="20"/>
      <c r="G22" s="31">
        <f t="shared" si="10"/>
        <v>0</v>
      </c>
      <c r="H22" s="32">
        <f t="shared" ref="H22" si="17">ROUND(G22*1.03,0)</f>
        <v>0</v>
      </c>
      <c r="I22" s="31">
        <f t="shared" ref="I22" si="18">ROUND(H22*1.03,0)</f>
        <v>0</v>
      </c>
      <c r="J22" s="32">
        <f t="shared" si="14"/>
        <v>0</v>
      </c>
      <c r="K22" s="32"/>
      <c r="M22" s="28"/>
      <c r="N22" s="5"/>
      <c r="P22" s="105" t="e">
        <f>G13/M13</f>
        <v>#DIV/0!</v>
      </c>
      <c r="Q22" s="13" t="e">
        <f t="shared" si="16"/>
        <v>#DIV/0!</v>
      </c>
      <c r="R22" s="13" t="e">
        <f t="shared" si="16"/>
        <v>#DIV/0!</v>
      </c>
      <c r="S22" s="106" t="e">
        <f>J13/S13</f>
        <v>#DIV/0!</v>
      </c>
    </row>
    <row r="23" spans="1:19" s="94" customFormat="1" x14ac:dyDescent="0.25">
      <c r="A23" s="98"/>
      <c r="B23" s="99"/>
      <c r="C23" s="96"/>
      <c r="D23" s="20"/>
      <c r="E23" s="20"/>
      <c r="F23" s="20"/>
      <c r="G23" s="31"/>
      <c r="H23" s="32"/>
      <c r="I23" s="31"/>
      <c r="J23" s="32"/>
      <c r="K23" s="32"/>
      <c r="M23" s="107"/>
      <c r="N23" s="95"/>
      <c r="P23" s="91" t="e">
        <f>G14/M14</f>
        <v>#DIV/0!</v>
      </c>
      <c r="Q23" s="92" t="e">
        <f t="shared" si="16"/>
        <v>#DIV/0!</v>
      </c>
      <c r="R23" s="92" t="e">
        <f t="shared" si="16"/>
        <v>#DIV/0!</v>
      </c>
      <c r="S23" s="93" t="e">
        <f>J14/S14</f>
        <v>#DIV/0!</v>
      </c>
    </row>
    <row r="24" spans="1:19" s="13" customFormat="1" x14ac:dyDescent="0.25">
      <c r="A24" s="163" t="s">
        <v>69</v>
      </c>
      <c r="B24" s="164"/>
      <c r="C24" s="165"/>
      <c r="D24" s="108"/>
      <c r="E24" s="108"/>
      <c r="F24" s="108"/>
      <c r="G24" s="31">
        <f>ROUND(SUM(G18:G22),0)</f>
        <v>0</v>
      </c>
      <c r="H24" s="32">
        <f>ROUND(SUM(H18:H22),0)</f>
        <v>0</v>
      </c>
      <c r="I24" s="31">
        <f>ROUND(SUM(I18:I22),0)</f>
        <v>0</v>
      </c>
      <c r="J24" s="33">
        <f>ROUND(SUM(J18:J22),0)</f>
        <v>0</v>
      </c>
      <c r="K24" s="33">
        <f>ROUND(SUM(G24:J24),0)</f>
        <v>0</v>
      </c>
      <c r="M24" s="97"/>
      <c r="N24" s="97"/>
      <c r="O24" s="95"/>
      <c r="P24" s="64"/>
      <c r="Q24" s="64"/>
      <c r="R24" s="64"/>
      <c r="S24" s="64"/>
    </row>
    <row r="25" spans="1:19" ht="13" x14ac:dyDescent="0.3">
      <c r="A25" s="125" t="s">
        <v>35</v>
      </c>
      <c r="B25" s="126"/>
      <c r="C25" s="127"/>
      <c r="D25" s="18"/>
      <c r="E25" s="77"/>
      <c r="F25" s="77"/>
      <c r="G25" s="31"/>
      <c r="H25" s="32"/>
      <c r="I25" s="31"/>
      <c r="J25" s="33"/>
      <c r="K25" s="32"/>
      <c r="M25" s="70"/>
      <c r="N25" s="71"/>
      <c r="O25" s="5"/>
      <c r="P25" s="182"/>
      <c r="Q25" s="182"/>
      <c r="R25" s="65"/>
    </row>
    <row r="26" spans="1:19" x14ac:dyDescent="0.25">
      <c r="A26" s="170" t="s">
        <v>39</v>
      </c>
      <c r="B26" s="171"/>
      <c r="C26" s="172"/>
      <c r="D26" s="63">
        <v>0.28999999999999998</v>
      </c>
      <c r="E26" s="63"/>
      <c r="F26" s="63"/>
      <c r="G26" s="31">
        <f>ROUND(G16*$D$26,0)</f>
        <v>0</v>
      </c>
      <c r="H26" s="33">
        <f>ROUND(H16*$D$26,0)</f>
        <v>0</v>
      </c>
      <c r="I26" s="31">
        <f>ROUND(I16*$D$26,0)</f>
        <v>0</v>
      </c>
      <c r="J26" s="33">
        <f>ROUND(J16*$D$26,0)</f>
        <v>0</v>
      </c>
      <c r="K26" s="32"/>
      <c r="M26" s="72"/>
      <c r="N26" s="5"/>
      <c r="O26" s="5"/>
      <c r="P26" s="64"/>
      <c r="Q26" s="66"/>
      <c r="R26" s="67"/>
    </row>
    <row r="27" spans="1:19" x14ac:dyDescent="0.25">
      <c r="A27" s="157" t="s">
        <v>40</v>
      </c>
      <c r="B27" s="158"/>
      <c r="C27" s="159"/>
      <c r="D27" s="63">
        <v>0.22</v>
      </c>
      <c r="E27" s="63"/>
      <c r="F27" s="63"/>
      <c r="G27" s="31">
        <f>ROUND(G18*$D$27,0)</f>
        <v>0</v>
      </c>
      <c r="H27" s="33">
        <f>ROUND(H18*$D$27,0)</f>
        <v>0</v>
      </c>
      <c r="I27" s="31">
        <f>ROUND(I18*$D$27,0)</f>
        <v>0</v>
      </c>
      <c r="J27" s="33">
        <f>ROUND(J18*$D$27,0)</f>
        <v>0</v>
      </c>
      <c r="K27" s="32"/>
      <c r="M27" s="72"/>
      <c r="N27" s="5"/>
      <c r="O27" s="5"/>
    </row>
    <row r="28" spans="1:19" s="13" customFormat="1" x14ac:dyDescent="0.25">
      <c r="A28" s="133" t="s">
        <v>54</v>
      </c>
      <c r="B28" s="134"/>
      <c r="C28" s="135"/>
      <c r="D28" s="109">
        <v>0.02</v>
      </c>
      <c r="E28" s="109"/>
      <c r="F28" s="109"/>
      <c r="G28" s="31">
        <f>ROUND((G19+G20+G21)*$D$28,0)</f>
        <v>0</v>
      </c>
      <c r="H28" s="33">
        <f t="shared" ref="H28:I28" si="19">ROUND((H19+H20+H21)*$D$28,0)</f>
        <v>0</v>
      </c>
      <c r="I28" s="31">
        <f t="shared" si="19"/>
        <v>0</v>
      </c>
      <c r="J28" s="33">
        <f>ROUND((J19+J20)*$D$28,0)</f>
        <v>0</v>
      </c>
      <c r="K28" s="33"/>
      <c r="M28" s="72"/>
      <c r="N28" s="95"/>
      <c r="O28" s="95"/>
      <c r="P28"/>
      <c r="Q28"/>
      <c r="R28"/>
      <c r="S28"/>
    </row>
    <row r="29" spans="1:19" x14ac:dyDescent="0.25">
      <c r="A29" s="160" t="s">
        <v>53</v>
      </c>
      <c r="B29" s="161"/>
      <c r="C29" s="162"/>
      <c r="D29" s="63">
        <v>0.12</v>
      </c>
      <c r="E29" s="63"/>
      <c r="F29" s="63"/>
      <c r="G29" s="31">
        <f>ROUND((G20+G22)*$D$28,0)</f>
        <v>0</v>
      </c>
      <c r="H29" s="33">
        <f>ROUND((H20+H22)*$D$28,0)</f>
        <v>0</v>
      </c>
      <c r="I29" s="31">
        <f>ROUND((I20+I22)*$D$28,0)</f>
        <v>0</v>
      </c>
      <c r="J29" s="33">
        <f>ROUND((J20+J22)*$D$28,0)</f>
        <v>0</v>
      </c>
      <c r="K29" s="32"/>
      <c r="M29" s="5"/>
      <c r="N29" s="5"/>
      <c r="O29" s="5"/>
    </row>
    <row r="30" spans="1:19" x14ac:dyDescent="0.25">
      <c r="A30" s="170"/>
      <c r="B30" s="171"/>
      <c r="C30" s="172"/>
      <c r="D30" s="19"/>
      <c r="E30" s="19"/>
      <c r="F30" s="19"/>
      <c r="G30" s="31"/>
      <c r="H30" s="33"/>
      <c r="I30" s="31"/>
      <c r="J30" s="33"/>
      <c r="K30" s="32"/>
      <c r="M30" s="5"/>
      <c r="N30" s="5"/>
      <c r="O30" s="64"/>
    </row>
    <row r="31" spans="1:19" x14ac:dyDescent="0.25">
      <c r="A31" s="142" t="s">
        <v>37</v>
      </c>
      <c r="B31" s="143"/>
      <c r="C31" s="144"/>
      <c r="D31" s="9"/>
      <c r="E31" s="74"/>
      <c r="F31" s="74"/>
      <c r="G31" s="31">
        <f>ROUND(SUM(G26:G29),0)</f>
        <v>0</v>
      </c>
      <c r="H31" s="32">
        <f>ROUND(SUM(H26:H29),0)</f>
        <v>0</v>
      </c>
      <c r="I31" s="31">
        <f>ROUND(SUM(I26:I29),0)</f>
        <v>0</v>
      </c>
      <c r="J31" s="33">
        <f>ROUND(SUM(J26:J29),0)</f>
        <v>0</v>
      </c>
      <c r="K31" s="32">
        <f>ROUND(SUM(G31:J31),0)</f>
        <v>0</v>
      </c>
      <c r="M31" s="5" t="s">
        <v>52</v>
      </c>
      <c r="N31" s="64"/>
      <c r="O31" s="68"/>
    </row>
    <row r="32" spans="1:19" ht="13" x14ac:dyDescent="0.3">
      <c r="A32" s="183" t="s">
        <v>8</v>
      </c>
      <c r="B32" s="184"/>
      <c r="C32" s="185"/>
      <c r="D32" s="3"/>
      <c r="E32" s="3"/>
      <c r="F32" s="3"/>
      <c r="G32" s="34">
        <f>ROUND(G31+G24+G16,0)</f>
        <v>0</v>
      </c>
      <c r="H32" s="35">
        <f>ROUND(H31+H24+H16,0)</f>
        <v>0</v>
      </c>
      <c r="I32" s="34">
        <f>ROUND(I31+I24+I16,0)</f>
        <v>0</v>
      </c>
      <c r="J32" s="50">
        <f>ROUND(J31+J24+J16,0)</f>
        <v>0</v>
      </c>
      <c r="K32" s="35">
        <f>ROUND(SUM(G32:J32),0)</f>
        <v>0</v>
      </c>
      <c r="M32" s="7"/>
      <c r="N32" s="7"/>
    </row>
    <row r="33" spans="1:14" ht="13" x14ac:dyDescent="0.3">
      <c r="A33" s="183"/>
      <c r="B33" s="184"/>
      <c r="C33" s="185"/>
      <c r="D33" s="3"/>
      <c r="E33" s="3"/>
      <c r="F33" s="3"/>
      <c r="G33" s="34"/>
      <c r="H33" s="35"/>
      <c r="I33" s="34"/>
      <c r="J33" s="50"/>
      <c r="K33" s="35"/>
      <c r="M33" s="7"/>
      <c r="N33" s="7"/>
    </row>
    <row r="34" spans="1:14" ht="13" x14ac:dyDescent="0.3">
      <c r="A34" s="122" t="s">
        <v>9</v>
      </c>
      <c r="B34" s="123"/>
      <c r="C34" s="124"/>
      <c r="D34" s="3"/>
      <c r="E34" s="3"/>
      <c r="F34" s="3"/>
      <c r="G34" s="31">
        <v>0</v>
      </c>
      <c r="H34" s="32">
        <v>0</v>
      </c>
      <c r="I34" s="31">
        <v>0</v>
      </c>
      <c r="J34" s="33">
        <v>0</v>
      </c>
      <c r="K34" s="32">
        <f>ROUND(SUM(G34:J34),0)</f>
        <v>0</v>
      </c>
      <c r="M34" s="5"/>
      <c r="N34" s="7"/>
    </row>
    <row r="35" spans="1:14" ht="13" x14ac:dyDescent="0.3">
      <c r="A35" s="122"/>
      <c r="B35" s="123"/>
      <c r="C35" s="124"/>
      <c r="D35" s="3"/>
      <c r="E35" s="3"/>
      <c r="F35" s="3"/>
      <c r="G35" s="31"/>
      <c r="H35" s="32"/>
      <c r="I35" s="31"/>
      <c r="J35" s="33"/>
      <c r="K35" s="32"/>
      <c r="M35" s="5"/>
      <c r="N35" s="7"/>
    </row>
    <row r="36" spans="1:14" ht="13" x14ac:dyDescent="0.3">
      <c r="A36" s="122" t="s">
        <v>10</v>
      </c>
      <c r="B36" s="123"/>
      <c r="C36" s="124"/>
      <c r="D36" s="3"/>
      <c r="E36" s="3"/>
      <c r="F36" s="3"/>
      <c r="G36" s="31"/>
      <c r="H36" s="32"/>
      <c r="I36" s="31"/>
      <c r="J36" s="33"/>
      <c r="K36" s="32"/>
      <c r="M36" s="5"/>
      <c r="N36" s="5"/>
    </row>
    <row r="37" spans="1:14" x14ac:dyDescent="0.25">
      <c r="A37" s="142" t="s">
        <v>15</v>
      </c>
      <c r="B37" s="143"/>
      <c r="C37" s="144"/>
      <c r="D37" s="12"/>
      <c r="E37" s="12"/>
      <c r="F37" s="12"/>
      <c r="G37" s="31">
        <v>0</v>
      </c>
      <c r="H37" s="32">
        <v>0</v>
      </c>
      <c r="I37" s="31">
        <v>0</v>
      </c>
      <c r="J37" s="33">
        <v>0</v>
      </c>
      <c r="K37" s="32"/>
      <c r="M37" s="5"/>
      <c r="N37" s="5"/>
    </row>
    <row r="38" spans="1:14" x14ac:dyDescent="0.25">
      <c r="A38" s="142" t="s">
        <v>16</v>
      </c>
      <c r="B38" s="143"/>
      <c r="C38" s="144"/>
      <c r="D38" s="12"/>
      <c r="E38" s="12"/>
      <c r="F38" s="12"/>
      <c r="G38" s="31">
        <v>0</v>
      </c>
      <c r="H38" s="32">
        <v>0</v>
      </c>
      <c r="I38" s="31"/>
      <c r="J38" s="33"/>
      <c r="K38" s="32"/>
      <c r="M38" s="5"/>
      <c r="N38" s="5"/>
    </row>
    <row r="39" spans="1:14" ht="13" x14ac:dyDescent="0.3">
      <c r="A39" s="179" t="s">
        <v>30</v>
      </c>
      <c r="B39" s="180"/>
      <c r="C39" s="181"/>
      <c r="D39" s="15"/>
      <c r="E39" s="73"/>
      <c r="F39" s="73"/>
      <c r="G39" s="34">
        <f>ROUND(SUM(G37:G38),0)</f>
        <v>0</v>
      </c>
      <c r="H39" s="35">
        <f>ROUND(SUM(H37:H38),0)</f>
        <v>0</v>
      </c>
      <c r="I39" s="34">
        <f>ROUND(SUM(I37:I38),0)</f>
        <v>0</v>
      </c>
      <c r="J39" s="50">
        <f>ROUND(SUM(J37:J38),0)</f>
        <v>0</v>
      </c>
      <c r="K39" s="35">
        <f>ROUND(SUM(G39:J39),0)</f>
        <v>0</v>
      </c>
      <c r="M39" s="7"/>
      <c r="N39" s="7"/>
    </row>
    <row r="40" spans="1:14" ht="13" x14ac:dyDescent="0.3">
      <c r="A40" s="179"/>
      <c r="B40" s="180"/>
      <c r="C40" s="181"/>
      <c r="D40" s="21"/>
      <c r="E40" s="73"/>
      <c r="F40" s="73"/>
      <c r="G40" s="34"/>
      <c r="H40" s="35"/>
      <c r="I40" s="34"/>
      <c r="J40" s="50"/>
      <c r="K40" s="35"/>
      <c r="M40" s="7"/>
      <c r="N40" s="7"/>
    </row>
    <row r="41" spans="1:14" ht="12.75" hidden="1" customHeight="1" x14ac:dyDescent="0.3">
      <c r="A41" s="122" t="s">
        <v>11</v>
      </c>
      <c r="B41" s="123"/>
      <c r="C41" s="124"/>
      <c r="D41" s="3"/>
      <c r="E41" s="3"/>
      <c r="F41" s="3"/>
      <c r="G41" s="31">
        <v>0</v>
      </c>
      <c r="H41" s="32"/>
      <c r="I41" s="31"/>
      <c r="J41" s="33"/>
      <c r="K41" s="32"/>
      <c r="M41" s="5"/>
      <c r="N41" s="5"/>
    </row>
    <row r="42" spans="1:14" ht="12.75" hidden="1" customHeight="1" x14ac:dyDescent="0.25">
      <c r="A42" s="142" t="s">
        <v>17</v>
      </c>
      <c r="B42" s="143"/>
      <c r="C42" s="144"/>
      <c r="D42" s="12"/>
      <c r="E42" s="12"/>
      <c r="F42" s="12"/>
      <c r="G42" s="31"/>
      <c r="H42" s="32"/>
      <c r="I42" s="31"/>
      <c r="J42" s="33"/>
      <c r="K42" s="32"/>
      <c r="M42" s="5"/>
      <c r="N42" s="5"/>
    </row>
    <row r="43" spans="1:14" ht="12.75" hidden="1" customHeight="1" x14ac:dyDescent="0.25">
      <c r="A43" s="142" t="s">
        <v>18</v>
      </c>
      <c r="B43" s="143"/>
      <c r="C43" s="144"/>
      <c r="D43" s="12"/>
      <c r="E43" s="12"/>
      <c r="F43" s="12"/>
      <c r="G43" s="31">
        <v>0</v>
      </c>
      <c r="H43" s="32">
        <v>0</v>
      </c>
      <c r="I43" s="31"/>
      <c r="J43" s="33"/>
      <c r="K43" s="32"/>
      <c r="M43" s="5"/>
      <c r="N43" s="5"/>
    </row>
    <row r="44" spans="1:14" ht="12.75" hidden="1" customHeight="1" x14ac:dyDescent="0.25">
      <c r="A44" s="142" t="s">
        <v>19</v>
      </c>
      <c r="B44" s="143"/>
      <c r="C44" s="144"/>
      <c r="D44" s="12"/>
      <c r="E44" s="12"/>
      <c r="F44" s="12"/>
      <c r="G44" s="31"/>
      <c r="H44" s="32"/>
      <c r="I44" s="31"/>
      <c r="J44" s="33"/>
      <c r="K44" s="32"/>
      <c r="M44" s="5"/>
      <c r="N44" s="5"/>
    </row>
    <row r="45" spans="1:14" ht="12.75" hidden="1" customHeight="1" x14ac:dyDescent="0.25">
      <c r="A45" s="142" t="s">
        <v>20</v>
      </c>
      <c r="B45" s="143"/>
      <c r="C45" s="144"/>
      <c r="D45" s="12"/>
      <c r="E45" s="12"/>
      <c r="F45" s="12"/>
      <c r="G45" s="31"/>
      <c r="H45" s="32"/>
      <c r="I45" s="31"/>
      <c r="J45" s="33"/>
      <c r="K45" s="32"/>
      <c r="M45" s="5"/>
      <c r="N45" s="5"/>
    </row>
    <row r="46" spans="1:14" ht="12.75" hidden="1" customHeight="1" x14ac:dyDescent="0.25">
      <c r="A46" s="142" t="s">
        <v>21</v>
      </c>
      <c r="B46" s="143"/>
      <c r="C46" s="144"/>
      <c r="D46" s="12"/>
      <c r="E46" s="12"/>
      <c r="F46" s="12"/>
      <c r="G46" s="31"/>
      <c r="H46" s="32"/>
      <c r="I46" s="31"/>
      <c r="J46" s="33"/>
      <c r="K46" s="32"/>
      <c r="M46" s="5"/>
      <c r="N46" s="5"/>
    </row>
    <row r="47" spans="1:14" ht="12.75" hidden="1" customHeight="1" x14ac:dyDescent="0.3">
      <c r="A47" s="179" t="s">
        <v>29</v>
      </c>
      <c r="B47" s="180"/>
      <c r="C47" s="181"/>
      <c r="D47" s="15"/>
      <c r="E47" s="73"/>
      <c r="F47" s="73"/>
      <c r="G47" s="34">
        <f>SUM(G42:G46)</f>
        <v>0</v>
      </c>
      <c r="H47" s="35">
        <f>SUM(H42:H46)</f>
        <v>0</v>
      </c>
      <c r="I47" s="34">
        <f>SUM(I42:I46)</f>
        <v>0</v>
      </c>
      <c r="J47" s="50">
        <f t="shared" ref="J47" si="20">SUM(J42:J46)</f>
        <v>0</v>
      </c>
      <c r="K47" s="35">
        <f>SUM(G47:J47)</f>
        <v>0</v>
      </c>
      <c r="M47" s="7"/>
      <c r="N47" s="5"/>
    </row>
    <row r="48" spans="1:14" ht="12.75" hidden="1" customHeight="1" x14ac:dyDescent="0.3">
      <c r="A48" s="179"/>
      <c r="B48" s="180"/>
      <c r="C48" s="181"/>
      <c r="D48" s="21"/>
      <c r="E48" s="73"/>
      <c r="F48" s="73"/>
      <c r="G48" s="34"/>
      <c r="H48" s="35"/>
      <c r="I48" s="34"/>
      <c r="J48" s="50"/>
      <c r="K48" s="35"/>
      <c r="M48" s="7"/>
      <c r="N48" s="5"/>
    </row>
    <row r="49" spans="1:19" ht="13" x14ac:dyDescent="0.3">
      <c r="A49" s="125" t="s">
        <v>12</v>
      </c>
      <c r="B49" s="126"/>
      <c r="C49" s="127"/>
      <c r="D49" s="17"/>
      <c r="E49" s="17"/>
      <c r="F49" s="17"/>
      <c r="G49" s="31"/>
      <c r="H49" s="32"/>
      <c r="I49" s="31"/>
      <c r="J49" s="33"/>
      <c r="K49" s="32"/>
      <c r="M49" s="5"/>
      <c r="N49" s="5"/>
    </row>
    <row r="50" spans="1:19" x14ac:dyDescent="0.25">
      <c r="A50" s="145" t="s">
        <v>22</v>
      </c>
      <c r="B50" s="146"/>
      <c r="C50" s="147"/>
      <c r="D50" s="16"/>
      <c r="E50" s="16"/>
      <c r="F50" s="16"/>
      <c r="G50" s="31">
        <v>0</v>
      </c>
      <c r="H50" s="32">
        <v>0</v>
      </c>
      <c r="I50" s="31">
        <v>0</v>
      </c>
      <c r="J50" s="33">
        <v>0</v>
      </c>
      <c r="K50" s="32"/>
      <c r="M50" s="5"/>
      <c r="N50" s="5"/>
    </row>
    <row r="51" spans="1:19" x14ac:dyDescent="0.25">
      <c r="A51" s="145" t="s">
        <v>23</v>
      </c>
      <c r="B51" s="146"/>
      <c r="C51" s="147"/>
      <c r="D51" s="16"/>
      <c r="E51" s="16"/>
      <c r="F51" s="16"/>
      <c r="G51" s="31">
        <v>0</v>
      </c>
      <c r="H51" s="32">
        <v>0</v>
      </c>
      <c r="I51" s="31">
        <v>0</v>
      </c>
      <c r="J51" s="33">
        <v>0</v>
      </c>
      <c r="K51" s="32"/>
      <c r="M51" s="5"/>
      <c r="N51" s="5"/>
    </row>
    <row r="52" spans="1:19" x14ac:dyDescent="0.25">
      <c r="A52" s="145" t="s">
        <v>24</v>
      </c>
      <c r="B52" s="146"/>
      <c r="C52" s="147"/>
      <c r="D52" s="16"/>
      <c r="E52" s="16"/>
      <c r="F52" s="16"/>
      <c r="G52" s="31">
        <v>0</v>
      </c>
      <c r="H52" s="32">
        <v>0</v>
      </c>
      <c r="I52" s="31">
        <v>0</v>
      </c>
      <c r="J52" s="33">
        <v>0</v>
      </c>
      <c r="K52" s="32"/>
      <c r="M52" s="5"/>
      <c r="N52" s="5"/>
    </row>
    <row r="53" spans="1:19" ht="12.75" hidden="1" customHeight="1" x14ac:dyDescent="0.25">
      <c r="A53" s="145" t="s">
        <v>25</v>
      </c>
      <c r="B53" s="146"/>
      <c r="C53" s="147"/>
      <c r="D53" s="16"/>
      <c r="E53" s="16"/>
      <c r="F53" s="16"/>
      <c r="G53" s="31">
        <v>0</v>
      </c>
      <c r="H53" s="32">
        <v>0</v>
      </c>
      <c r="I53" s="31">
        <v>0</v>
      </c>
      <c r="J53" s="33">
        <v>0</v>
      </c>
      <c r="K53" s="32"/>
      <c r="M53" s="5"/>
      <c r="N53" s="5"/>
    </row>
    <row r="54" spans="1:19" x14ac:dyDescent="0.25">
      <c r="A54" s="145" t="s">
        <v>26</v>
      </c>
      <c r="B54" s="146"/>
      <c r="C54" s="147"/>
      <c r="D54" s="16"/>
      <c r="E54" s="16"/>
      <c r="F54" s="16"/>
      <c r="G54" s="31">
        <v>0</v>
      </c>
      <c r="H54" s="32">
        <v>0</v>
      </c>
      <c r="I54" s="31">
        <v>0</v>
      </c>
      <c r="J54" s="33">
        <v>0</v>
      </c>
      <c r="K54" s="32"/>
      <c r="M54" s="5"/>
      <c r="N54" s="5"/>
    </row>
    <row r="55" spans="1:19" ht="12.75" hidden="1" customHeight="1" x14ac:dyDescent="0.25">
      <c r="A55" s="145" t="s">
        <v>27</v>
      </c>
      <c r="B55" s="146"/>
      <c r="C55" s="147"/>
      <c r="D55" s="16"/>
      <c r="E55" s="16"/>
      <c r="F55" s="16"/>
      <c r="G55" s="31"/>
      <c r="H55" s="32"/>
      <c r="I55" s="31">
        <v>0</v>
      </c>
      <c r="J55" s="33">
        <v>0</v>
      </c>
      <c r="K55" s="32"/>
      <c r="P55" s="10"/>
      <c r="Q55" s="10"/>
      <c r="R55" s="10"/>
      <c r="S55" s="10"/>
    </row>
    <row r="56" spans="1:19" x14ac:dyDescent="0.25">
      <c r="A56" s="142" t="s">
        <v>33</v>
      </c>
      <c r="B56" s="143"/>
      <c r="C56" s="144"/>
      <c r="D56" s="16"/>
      <c r="E56" s="16"/>
      <c r="F56" s="16"/>
      <c r="G56" s="31">
        <f>ROUND((M57)*N57*D56,0)</f>
        <v>0</v>
      </c>
      <c r="H56" s="32">
        <f>(G56)</f>
        <v>0</v>
      </c>
      <c r="I56" s="31">
        <f>(H56)</f>
        <v>0</v>
      </c>
      <c r="J56" s="32">
        <f>(I56)</f>
        <v>0</v>
      </c>
      <c r="K56" s="32"/>
      <c r="M56" s="29" t="s">
        <v>44</v>
      </c>
      <c r="N56" s="29" t="s">
        <v>45</v>
      </c>
    </row>
    <row r="57" spans="1:19" x14ac:dyDescent="0.25">
      <c r="A57" s="142" t="s">
        <v>21</v>
      </c>
      <c r="B57" s="143"/>
      <c r="C57" s="144"/>
      <c r="D57" s="9"/>
      <c r="E57" s="74"/>
      <c r="F57" s="74"/>
      <c r="G57" s="31">
        <f>ROUND((M58*1.05)*N58*D57,0)</f>
        <v>0</v>
      </c>
      <c r="H57" s="32">
        <f>ROUND(G57*1.05,0)</f>
        <v>0</v>
      </c>
      <c r="I57" s="31">
        <v>0</v>
      </c>
      <c r="J57" s="32">
        <f t="shared" ref="J57" si="21">ROUND(I57*1.05,0)</f>
        <v>0</v>
      </c>
      <c r="K57" s="32"/>
      <c r="M57" s="59">
        <v>369.65</v>
      </c>
      <c r="N57" s="27">
        <v>24</v>
      </c>
      <c r="O57" s="69"/>
    </row>
    <row r="58" spans="1:19" ht="13" x14ac:dyDescent="0.3">
      <c r="A58" s="179" t="s">
        <v>28</v>
      </c>
      <c r="B58" s="180"/>
      <c r="C58" s="181"/>
      <c r="D58" s="15"/>
      <c r="E58" s="73"/>
      <c r="F58" s="73"/>
      <c r="G58" s="34">
        <f>ROUND(SUM(G50:G57),0)</f>
        <v>0</v>
      </c>
      <c r="H58" s="35">
        <f>ROUND(SUM(H50:H57),0)</f>
        <v>0</v>
      </c>
      <c r="I58" s="34">
        <f>ROUND(SUM(I50:I57),0)</f>
        <v>0</v>
      </c>
      <c r="J58" s="50">
        <f>ROUND(SUM(J50:J57),0)</f>
        <v>0</v>
      </c>
      <c r="K58" s="35">
        <f>ROUND(SUM(G58:J58),0)</f>
        <v>0</v>
      </c>
      <c r="M58" s="59">
        <v>388.13</v>
      </c>
      <c r="N58" s="60"/>
      <c r="O58" s="69"/>
    </row>
    <row r="59" spans="1:19" ht="13.5" thickBot="1" x14ac:dyDescent="0.35">
      <c r="A59" s="148" t="s">
        <v>13</v>
      </c>
      <c r="B59" s="149"/>
      <c r="C59" s="150"/>
      <c r="D59" s="26"/>
      <c r="E59" s="26"/>
      <c r="F59" s="26"/>
      <c r="G59" s="36">
        <f>ROUND(G58+G47+G39+G34+G32,0)</f>
        <v>0</v>
      </c>
      <c r="H59" s="37">
        <f>ROUND(H58+H47+H39+H34+H32,0)</f>
        <v>0</v>
      </c>
      <c r="I59" s="36">
        <f>ROUND(I58+I47+I39+I34+I32,0)</f>
        <v>0</v>
      </c>
      <c r="J59" s="51">
        <f>ROUND(J58+J47+J39+J34+J32,0)</f>
        <v>0</v>
      </c>
      <c r="K59" s="37">
        <f>ROUND(SUM(G59:J59),0)</f>
        <v>0</v>
      </c>
      <c r="M59" s="7"/>
      <c r="N59" s="7"/>
    </row>
    <row r="60" spans="1:19" s="10" customFormat="1" ht="13" x14ac:dyDescent="0.3">
      <c r="A60" s="176" t="s">
        <v>31</v>
      </c>
      <c r="B60" s="177"/>
      <c r="C60" s="178"/>
      <c r="D60" s="25"/>
      <c r="E60" s="25"/>
      <c r="F60" s="25"/>
      <c r="G60" s="38">
        <f>ROUND(G59-G56-G34-G54,0)</f>
        <v>0</v>
      </c>
      <c r="H60" s="39">
        <f>ROUND(H59-H56-H34-H54,0)</f>
        <v>0</v>
      </c>
      <c r="I60" s="38">
        <f>ROUND(I59-I56-I34-I54,0)</f>
        <v>0</v>
      </c>
      <c r="J60" s="39">
        <f>ROUND(J59-J56-J34-J54,0)</f>
        <v>0</v>
      </c>
      <c r="K60" s="39">
        <f>ROUND(SUM(G60:J60),0)</f>
        <v>0</v>
      </c>
      <c r="M60" s="11"/>
      <c r="N60" s="11"/>
      <c r="P60"/>
      <c r="Q60"/>
      <c r="R60"/>
      <c r="S60"/>
    </row>
    <row r="61" spans="1:19" ht="13.5" thickBot="1" x14ac:dyDescent="0.35">
      <c r="A61" s="148" t="s">
        <v>46</v>
      </c>
      <c r="B61" s="149"/>
      <c r="C61" s="150"/>
      <c r="D61" s="30">
        <v>0.52</v>
      </c>
      <c r="E61" s="30"/>
      <c r="F61" s="30"/>
      <c r="G61" s="40">
        <f>ROUND(G60*$D$61,0)</f>
        <v>0</v>
      </c>
      <c r="H61" s="48">
        <f t="shared" ref="H61:J61" si="22">ROUND(H60*$D$61,0)</f>
        <v>0</v>
      </c>
      <c r="I61" s="40">
        <f t="shared" si="22"/>
        <v>0</v>
      </c>
      <c r="J61" s="48">
        <f t="shared" si="22"/>
        <v>0</v>
      </c>
      <c r="K61" s="41">
        <f>ROUND(SUM(G61:J61),0)</f>
        <v>0</v>
      </c>
      <c r="M61" s="7"/>
      <c r="N61" s="5"/>
    </row>
    <row r="62" spans="1:19" ht="13.5" thickBot="1" x14ac:dyDescent="0.35">
      <c r="A62" s="151" t="s">
        <v>14</v>
      </c>
      <c r="B62" s="152"/>
      <c r="C62" s="153"/>
      <c r="D62" s="24"/>
      <c r="E62" s="24"/>
      <c r="F62" s="24"/>
      <c r="G62" s="42">
        <f>ROUND(G61+G59,0)</f>
        <v>0</v>
      </c>
      <c r="H62" s="43">
        <f>ROUND(H61+H59,0)</f>
        <v>0</v>
      </c>
      <c r="I62" s="42">
        <f>ROUND(I61+I59,0)</f>
        <v>0</v>
      </c>
      <c r="J62" s="52">
        <f>ROUND(J61+J59,0)</f>
        <v>0</v>
      </c>
      <c r="K62" s="44">
        <f>ROUND(SUM(G62:J62),0)</f>
        <v>0</v>
      </c>
      <c r="M62" s="7"/>
      <c r="N62" s="7"/>
      <c r="P62" s="13"/>
      <c r="Q62" s="13"/>
      <c r="R62" s="13"/>
      <c r="S62" s="13"/>
    </row>
    <row r="63" spans="1:19" ht="13" x14ac:dyDescent="0.3">
      <c r="A63" s="140" t="s">
        <v>32</v>
      </c>
      <c r="B63" s="140"/>
      <c r="C63" s="140"/>
      <c r="D63" s="140"/>
      <c r="E63" s="140"/>
      <c r="F63" s="140"/>
      <c r="G63" s="140"/>
      <c r="H63" s="140"/>
      <c r="I63" s="140"/>
      <c r="J63" s="45"/>
      <c r="K63" s="138">
        <f>ROUND(K62,0)</f>
        <v>0</v>
      </c>
      <c r="P63" s="13"/>
      <c r="Q63" s="13"/>
      <c r="R63" s="13"/>
      <c r="S63" s="13"/>
    </row>
    <row r="64" spans="1:19" ht="13" x14ac:dyDescent="0.3">
      <c r="A64" s="141"/>
      <c r="B64" s="141"/>
      <c r="C64" s="141"/>
      <c r="D64" s="141"/>
      <c r="E64" s="141"/>
      <c r="F64" s="141"/>
      <c r="G64" s="141"/>
      <c r="H64" s="141"/>
      <c r="I64" s="141"/>
      <c r="J64" s="46"/>
      <c r="K64" s="139"/>
    </row>
    <row r="65" spans="1:19" x14ac:dyDescent="0.25">
      <c r="G65" s="13"/>
      <c r="H65" s="13"/>
      <c r="I65" s="13"/>
      <c r="J65" s="13"/>
    </row>
    <row r="66" spans="1:19" x14ac:dyDescent="0.25">
      <c r="G66" s="13"/>
      <c r="H66" s="13"/>
      <c r="I66" s="13"/>
      <c r="J66" s="13"/>
    </row>
    <row r="67" spans="1:19" s="13" customFormat="1" ht="13" x14ac:dyDescent="0.3">
      <c r="A67" s="110" t="s">
        <v>64</v>
      </c>
      <c r="B67" s="110"/>
      <c r="C67" s="110"/>
      <c r="D67" s="111"/>
      <c r="E67" s="111"/>
      <c r="F67" s="111"/>
      <c r="G67" s="112"/>
      <c r="H67" s="112"/>
      <c r="P67"/>
      <c r="Q67"/>
      <c r="R67"/>
      <c r="S67"/>
    </row>
    <row r="68" spans="1:19" s="13" customFormat="1" ht="13" x14ac:dyDescent="0.3">
      <c r="A68" s="111" t="s">
        <v>65</v>
      </c>
      <c r="B68" s="111"/>
      <c r="C68" s="111"/>
      <c r="D68" s="111"/>
      <c r="E68" s="111"/>
      <c r="F68" s="111"/>
      <c r="G68" s="112"/>
      <c r="H68" s="112"/>
      <c r="P68"/>
      <c r="Q68"/>
      <c r="R68"/>
      <c r="S68"/>
    </row>
    <row r="69" spans="1:19" x14ac:dyDescent="0.25">
      <c r="A69" s="136"/>
      <c r="B69" s="136"/>
      <c r="C69" s="136"/>
      <c r="D69" s="14"/>
      <c r="E69" s="76"/>
      <c r="F69" s="76"/>
      <c r="G69" s="13"/>
      <c r="H69" s="13"/>
      <c r="I69" s="13"/>
      <c r="J69" s="13"/>
    </row>
    <row r="70" spans="1:19" x14ac:dyDescent="0.25">
      <c r="A70" s="13"/>
      <c r="B70" s="13"/>
      <c r="C70" s="13"/>
      <c r="D70" s="13"/>
      <c r="E70" s="13"/>
      <c r="F70" s="13"/>
      <c r="G70" s="113"/>
      <c r="H70" s="13"/>
      <c r="I70" s="13"/>
      <c r="J70" s="13"/>
    </row>
    <row r="71" spans="1:19" x14ac:dyDescent="0.25">
      <c r="G71" s="113"/>
      <c r="H71" s="13"/>
      <c r="I71" s="13"/>
      <c r="J71" s="13"/>
    </row>
    <row r="72" spans="1:19" x14ac:dyDescent="0.25">
      <c r="G72" s="113"/>
      <c r="H72" s="13"/>
      <c r="I72" s="13"/>
      <c r="J72" s="13"/>
    </row>
    <row r="73" spans="1:19" x14ac:dyDescent="0.25">
      <c r="G73" s="113"/>
      <c r="H73" s="13"/>
      <c r="I73" s="13"/>
      <c r="J73" s="13"/>
    </row>
    <row r="74" spans="1:19" x14ac:dyDescent="0.25">
      <c r="G74" s="113"/>
      <c r="H74" s="13"/>
      <c r="I74" s="13"/>
      <c r="J74" s="13"/>
    </row>
    <row r="75" spans="1:19" x14ac:dyDescent="0.25">
      <c r="G75" s="113"/>
      <c r="H75" s="13"/>
      <c r="I75" s="13"/>
      <c r="J75" s="13"/>
    </row>
    <row r="76" spans="1:19" x14ac:dyDescent="0.25">
      <c r="G76" s="113"/>
      <c r="H76" s="13"/>
      <c r="I76" s="13"/>
      <c r="J76" s="13"/>
    </row>
    <row r="77" spans="1:19" x14ac:dyDescent="0.25">
      <c r="G77" s="113"/>
      <c r="H77" s="13"/>
      <c r="I77" s="13"/>
      <c r="J77" s="13"/>
    </row>
    <row r="78" spans="1:19" x14ac:dyDescent="0.25">
      <c r="G78" s="113"/>
      <c r="H78" s="13"/>
      <c r="I78" s="13"/>
      <c r="J78" s="13"/>
    </row>
    <row r="79" spans="1:19" x14ac:dyDescent="0.25">
      <c r="G79" s="113"/>
      <c r="H79" s="13"/>
      <c r="I79" s="13"/>
      <c r="J79" s="13"/>
    </row>
    <row r="80" spans="1:19" x14ac:dyDescent="0.25">
      <c r="G80" s="113"/>
      <c r="H80" s="13"/>
      <c r="I80" s="13"/>
      <c r="J80" s="13"/>
    </row>
    <row r="81" spans="7:10" x14ac:dyDescent="0.25">
      <c r="G81" s="113"/>
      <c r="H81" s="13"/>
      <c r="I81" s="13"/>
      <c r="J81" s="13"/>
    </row>
    <row r="82" spans="7:10" x14ac:dyDescent="0.25">
      <c r="G82" s="113"/>
      <c r="H82" s="13"/>
      <c r="I82" s="13"/>
      <c r="J82" s="13"/>
    </row>
    <row r="83" spans="7:10" x14ac:dyDescent="0.25">
      <c r="G83" s="113"/>
      <c r="H83" s="13"/>
      <c r="I83" s="13"/>
      <c r="J83" s="13"/>
    </row>
    <row r="84" spans="7:10" x14ac:dyDescent="0.25">
      <c r="G84" s="113"/>
      <c r="H84" s="13"/>
      <c r="I84" s="13"/>
      <c r="J84" s="13"/>
    </row>
    <row r="85" spans="7:10" x14ac:dyDescent="0.25">
      <c r="G85" s="113"/>
      <c r="H85" s="13"/>
      <c r="I85" s="13"/>
      <c r="J85" s="13"/>
    </row>
    <row r="86" spans="7:10" x14ac:dyDescent="0.25">
      <c r="G86" s="113"/>
      <c r="H86" s="13"/>
      <c r="I86" s="13"/>
      <c r="J86" s="13"/>
    </row>
    <row r="87" spans="7:10" x14ac:dyDescent="0.25">
      <c r="G87" s="113"/>
      <c r="H87" s="13"/>
      <c r="I87" s="13"/>
      <c r="J87" s="13"/>
    </row>
    <row r="88" spans="7:10" x14ac:dyDescent="0.25">
      <c r="G88" s="113"/>
      <c r="H88" s="13"/>
      <c r="I88" s="13"/>
      <c r="J88" s="13"/>
    </row>
    <row r="89" spans="7:10" x14ac:dyDescent="0.25">
      <c r="G89" s="113"/>
      <c r="H89" s="13"/>
      <c r="I89" s="13"/>
      <c r="J89" s="13"/>
    </row>
    <row r="90" spans="7:10" x14ac:dyDescent="0.25">
      <c r="G90" s="113"/>
      <c r="H90" s="13"/>
      <c r="I90" s="13"/>
      <c r="J90" s="13"/>
    </row>
    <row r="91" spans="7:10" x14ac:dyDescent="0.25">
      <c r="G91" s="113"/>
      <c r="H91" s="13"/>
      <c r="I91" s="13"/>
      <c r="J91" s="13"/>
    </row>
    <row r="92" spans="7:10" x14ac:dyDescent="0.25">
      <c r="G92" s="113"/>
      <c r="H92" s="13"/>
      <c r="I92" s="13"/>
      <c r="J92" s="13"/>
    </row>
    <row r="93" spans="7:10" x14ac:dyDescent="0.25">
      <c r="G93" s="113"/>
      <c r="H93" s="13"/>
      <c r="I93" s="13"/>
      <c r="J93" s="13"/>
    </row>
    <row r="94" spans="7:10" x14ac:dyDescent="0.25">
      <c r="G94" s="113"/>
      <c r="H94" s="13"/>
      <c r="I94" s="13"/>
      <c r="J94" s="13"/>
    </row>
    <row r="95" spans="7:10" x14ac:dyDescent="0.25">
      <c r="G95" s="113"/>
      <c r="H95" s="13"/>
      <c r="I95" s="13"/>
      <c r="J95" s="13"/>
    </row>
    <row r="96" spans="7:10" x14ac:dyDescent="0.25">
      <c r="G96" s="113"/>
      <c r="H96" s="13"/>
      <c r="I96" s="13"/>
      <c r="J96" s="13"/>
    </row>
    <row r="97" spans="7:10" x14ac:dyDescent="0.25">
      <c r="G97" s="113"/>
      <c r="H97" s="13"/>
      <c r="I97" s="13"/>
      <c r="J97" s="13"/>
    </row>
    <row r="98" spans="7:10" x14ac:dyDescent="0.25">
      <c r="G98" s="113"/>
      <c r="H98" s="13"/>
      <c r="I98" s="13"/>
      <c r="J98" s="13"/>
    </row>
    <row r="99" spans="7:10" x14ac:dyDescent="0.25">
      <c r="G99" s="113"/>
      <c r="H99" s="13"/>
      <c r="I99" s="13"/>
      <c r="J99" s="13"/>
    </row>
    <row r="100" spans="7:10" x14ac:dyDescent="0.25">
      <c r="G100" s="113"/>
      <c r="H100" s="13"/>
      <c r="I100" s="13"/>
      <c r="J100" s="13"/>
    </row>
    <row r="101" spans="7:10" x14ac:dyDescent="0.25">
      <c r="G101" s="113"/>
      <c r="H101" s="13"/>
      <c r="I101" s="13"/>
      <c r="J101" s="13"/>
    </row>
    <row r="102" spans="7:10" x14ac:dyDescent="0.25">
      <c r="G102" s="113"/>
      <c r="H102" s="13"/>
      <c r="I102" s="13"/>
      <c r="J102" s="13"/>
    </row>
    <row r="103" spans="7:10" x14ac:dyDescent="0.25">
      <c r="G103" s="113"/>
      <c r="H103" s="13"/>
      <c r="I103" s="13"/>
      <c r="J103" s="13"/>
    </row>
    <row r="104" spans="7:10" x14ac:dyDescent="0.25">
      <c r="G104" s="113"/>
      <c r="H104" s="13"/>
      <c r="I104" s="13"/>
      <c r="J104" s="13"/>
    </row>
    <row r="105" spans="7:10" x14ac:dyDescent="0.25">
      <c r="G105" s="113"/>
      <c r="H105" s="13"/>
      <c r="I105" s="13"/>
      <c r="J105" s="13"/>
    </row>
    <row r="106" spans="7:10" x14ac:dyDescent="0.25">
      <c r="G106" s="113"/>
      <c r="H106" s="13"/>
      <c r="I106" s="13"/>
      <c r="J106" s="13"/>
    </row>
    <row r="107" spans="7:10" x14ac:dyDescent="0.25">
      <c r="G107" s="113"/>
      <c r="H107" s="13"/>
      <c r="I107" s="13"/>
      <c r="J107" s="13"/>
    </row>
    <row r="108" spans="7:10" x14ac:dyDescent="0.25">
      <c r="G108" s="113"/>
      <c r="H108" s="13"/>
      <c r="I108" s="13"/>
      <c r="J108" s="13"/>
    </row>
    <row r="109" spans="7:10" x14ac:dyDescent="0.25">
      <c r="G109" s="113"/>
      <c r="H109" s="13"/>
      <c r="I109" s="13"/>
      <c r="J109" s="13"/>
    </row>
    <row r="110" spans="7:10" x14ac:dyDescent="0.25">
      <c r="G110" s="113"/>
      <c r="H110" s="13"/>
      <c r="I110" s="13"/>
      <c r="J110" s="13"/>
    </row>
    <row r="111" spans="7:10" x14ac:dyDescent="0.25">
      <c r="G111" s="113"/>
      <c r="H111" s="13"/>
      <c r="I111" s="13"/>
      <c r="J111" s="13"/>
    </row>
    <row r="112" spans="7:10" x14ac:dyDescent="0.25">
      <c r="G112" s="113"/>
      <c r="H112" s="13"/>
      <c r="I112" s="13"/>
      <c r="J112" s="13"/>
    </row>
    <row r="113" spans="7:10" x14ac:dyDescent="0.25">
      <c r="G113" s="113"/>
      <c r="H113" s="13"/>
      <c r="I113" s="13"/>
      <c r="J113" s="13"/>
    </row>
    <row r="114" spans="7:10" x14ac:dyDescent="0.25">
      <c r="G114" s="113"/>
      <c r="H114" s="13"/>
      <c r="I114" s="13"/>
      <c r="J114" s="13"/>
    </row>
    <row r="115" spans="7:10" x14ac:dyDescent="0.25">
      <c r="G115" s="113"/>
      <c r="H115" s="13"/>
      <c r="I115" s="13"/>
      <c r="J115" s="13"/>
    </row>
  </sheetData>
  <sheetProtection selectLockedCells="1" selectUnlockedCells="1"/>
  <mergeCells count="71">
    <mergeCell ref="A33:C33"/>
    <mergeCell ref="A34:C34"/>
    <mergeCell ref="A30:C30"/>
    <mergeCell ref="A31:C31"/>
    <mergeCell ref="A32:C32"/>
    <mergeCell ref="A59:C59"/>
    <mergeCell ref="A60:C60"/>
    <mergeCell ref="A35:C35"/>
    <mergeCell ref="A36:C36"/>
    <mergeCell ref="A39:C39"/>
    <mergeCell ref="A44:C44"/>
    <mergeCell ref="A57:C57"/>
    <mergeCell ref="A58:C58"/>
    <mergeCell ref="A40:C40"/>
    <mergeCell ref="A41:C41"/>
    <mergeCell ref="A45:C45"/>
    <mergeCell ref="A47:C47"/>
    <mergeCell ref="A48:C48"/>
    <mergeCell ref="A54:C54"/>
    <mergeCell ref="G7:K7"/>
    <mergeCell ref="A11:C11"/>
    <mergeCell ref="A7:C9"/>
    <mergeCell ref="A15:C15"/>
    <mergeCell ref="E7:E9"/>
    <mergeCell ref="F7:F9"/>
    <mergeCell ref="A1:K1"/>
    <mergeCell ref="A3:K3"/>
    <mergeCell ref="A50:C50"/>
    <mergeCell ref="A51:C51"/>
    <mergeCell ref="A56:C56"/>
    <mergeCell ref="K8:K9"/>
    <mergeCell ref="A4:K4"/>
    <mergeCell ref="A2:G2"/>
    <mergeCell ref="H2:K2"/>
    <mergeCell ref="A27:C27"/>
    <mergeCell ref="A29:C29"/>
    <mergeCell ref="A24:C24"/>
    <mergeCell ref="A6:K6"/>
    <mergeCell ref="D7:D9"/>
    <mergeCell ref="A26:C26"/>
    <mergeCell ref="A16:C16"/>
    <mergeCell ref="A69:C69"/>
    <mergeCell ref="M9:N9"/>
    <mergeCell ref="K63:K64"/>
    <mergeCell ref="A63:I64"/>
    <mergeCell ref="A38:C38"/>
    <mergeCell ref="A37:C37"/>
    <mergeCell ref="A28:C28"/>
    <mergeCell ref="A46:C46"/>
    <mergeCell ref="A43:C43"/>
    <mergeCell ref="A42:C42"/>
    <mergeCell ref="A49:C49"/>
    <mergeCell ref="A55:C55"/>
    <mergeCell ref="A53:C53"/>
    <mergeCell ref="A52:C52"/>
    <mergeCell ref="A61:C61"/>
    <mergeCell ref="A62:C62"/>
    <mergeCell ref="P9:S9"/>
    <mergeCell ref="P18:S18"/>
    <mergeCell ref="A12:C12"/>
    <mergeCell ref="A10:C10"/>
    <mergeCell ref="A25:C25"/>
    <mergeCell ref="A17:C17"/>
    <mergeCell ref="A18:C18"/>
    <mergeCell ref="A13:C13"/>
    <mergeCell ref="A14:C14"/>
    <mergeCell ref="A22:B22"/>
    <mergeCell ref="A19:C19"/>
    <mergeCell ref="A20:C20"/>
    <mergeCell ref="A21:C21"/>
    <mergeCell ref="P25:Q25"/>
  </mergeCells>
  <phoneticPr fontId="3" type="noConversion"/>
  <pageMargins left="0.75" right="0.75" top="1" bottom="1" header="0.5" footer="0.5"/>
  <pageSetup scale="85" orientation="portrait" r:id="rId1"/>
  <headerFooter alignWithMargins="0">
    <oddHeader>&amp;C&amp;A</oddHeader>
  </headerFooter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0B204-C258-4FD3-B968-11AA6108A815}">
  <dimension ref="A1:I22"/>
  <sheetViews>
    <sheetView workbookViewId="0">
      <selection activeCell="I4" sqref="I4"/>
    </sheetView>
  </sheetViews>
  <sheetFormatPr defaultRowHeight="12.5" x14ac:dyDescent="0.25"/>
  <cols>
    <col min="1" max="16384" width="8.7265625" style="187"/>
  </cols>
  <sheetData>
    <row r="1" spans="1:9" ht="13" x14ac:dyDescent="0.3">
      <c r="A1" s="186" t="s">
        <v>15</v>
      </c>
    </row>
    <row r="3" spans="1:9" ht="13" thickBot="1" x14ac:dyDescent="0.3">
      <c r="A3" s="187" t="s">
        <v>70</v>
      </c>
      <c r="B3" s="187" t="s">
        <v>71</v>
      </c>
    </row>
    <row r="4" spans="1:9" ht="14.5" x14ac:dyDescent="0.35">
      <c r="A4" s="188" t="s">
        <v>72</v>
      </c>
      <c r="B4" s="189">
        <v>0</v>
      </c>
      <c r="C4" s="190"/>
      <c r="D4" s="191" t="s">
        <v>73</v>
      </c>
      <c r="E4" s="192">
        <v>0</v>
      </c>
      <c r="F4" s="193" t="s">
        <v>74</v>
      </c>
      <c r="G4" s="190"/>
      <c r="H4" s="190"/>
      <c r="I4" s="194">
        <f>ROUND(E4*B4*B7,0)</f>
        <v>0</v>
      </c>
    </row>
    <row r="5" spans="1:9" ht="14.5" x14ac:dyDescent="0.35">
      <c r="A5" s="195" t="s">
        <v>75</v>
      </c>
      <c r="B5" s="196">
        <v>0</v>
      </c>
      <c r="D5" s="197" t="s">
        <v>76</v>
      </c>
      <c r="E5" s="198">
        <v>0</v>
      </c>
      <c r="F5" s="199" t="s">
        <v>77</v>
      </c>
      <c r="I5" s="200">
        <f>ROUND(E5*B5*B4*B7,0)</f>
        <v>0</v>
      </c>
    </row>
    <row r="6" spans="1:9" ht="14.5" x14ac:dyDescent="0.35">
      <c r="A6" s="195" t="s">
        <v>78</v>
      </c>
      <c r="B6" s="196">
        <v>0</v>
      </c>
      <c r="D6" s="197" t="s">
        <v>79</v>
      </c>
      <c r="E6" s="198">
        <v>0</v>
      </c>
      <c r="F6" s="199" t="s">
        <v>80</v>
      </c>
      <c r="I6" s="200">
        <f>ROUND(E6*B6*B4*B7,0)</f>
        <v>0</v>
      </c>
    </row>
    <row r="7" spans="1:9" ht="14.5" x14ac:dyDescent="0.35">
      <c r="A7" s="195" t="s">
        <v>81</v>
      </c>
      <c r="B7" s="196">
        <v>0</v>
      </c>
      <c r="D7" s="197" t="s">
        <v>82</v>
      </c>
      <c r="E7" s="198">
        <v>0</v>
      </c>
      <c r="F7" s="201"/>
      <c r="I7" s="200">
        <f>E7*B4*B7</f>
        <v>0</v>
      </c>
    </row>
    <row r="8" spans="1:9" ht="14.5" x14ac:dyDescent="0.35">
      <c r="A8" s="202"/>
      <c r="B8" s="199"/>
      <c r="D8" s="197" t="s">
        <v>83</v>
      </c>
      <c r="E8" s="198">
        <v>0</v>
      </c>
      <c r="F8" s="199"/>
      <c r="I8" s="200">
        <f>E8*B7</f>
        <v>0</v>
      </c>
    </row>
    <row r="9" spans="1:9" ht="14.5" x14ac:dyDescent="0.35">
      <c r="A9" s="202"/>
      <c r="B9" s="199"/>
      <c r="D9" s="197" t="s">
        <v>84</v>
      </c>
      <c r="E9" s="199"/>
      <c r="F9" s="199"/>
      <c r="I9" s="200">
        <v>0</v>
      </c>
    </row>
    <row r="10" spans="1:9" ht="15" thickBot="1" x14ac:dyDescent="0.4">
      <c r="A10" s="203"/>
      <c r="B10" s="203"/>
      <c r="C10" s="204"/>
      <c r="D10" s="205"/>
      <c r="E10" s="203"/>
      <c r="F10" s="203"/>
      <c r="G10" s="204"/>
      <c r="H10" s="204"/>
      <c r="I10" s="206">
        <f>SUM(I4:I9)</f>
        <v>0</v>
      </c>
    </row>
    <row r="13" spans="1:9" ht="13" x14ac:dyDescent="0.3">
      <c r="A13" s="207" t="s">
        <v>85</v>
      </c>
      <c r="B13" s="207"/>
    </row>
    <row r="15" spans="1:9" ht="13" thickBot="1" x14ac:dyDescent="0.3">
      <c r="A15" s="187" t="s">
        <v>70</v>
      </c>
      <c r="B15" s="187" t="s">
        <v>86</v>
      </c>
    </row>
    <row r="16" spans="1:9" ht="14.5" x14ac:dyDescent="0.35">
      <c r="A16" s="188" t="s">
        <v>72</v>
      </c>
      <c r="B16" s="189">
        <v>0</v>
      </c>
      <c r="C16" s="190"/>
      <c r="D16" s="191" t="s">
        <v>73</v>
      </c>
      <c r="E16" s="192">
        <v>0</v>
      </c>
      <c r="F16" s="193" t="s">
        <v>74</v>
      </c>
      <c r="G16" s="190"/>
      <c r="H16" s="190"/>
      <c r="I16" s="194">
        <f>ROUND(E16*B16*B19,0)</f>
        <v>0</v>
      </c>
    </row>
    <row r="17" spans="1:9" ht="14.5" x14ac:dyDescent="0.35">
      <c r="A17" s="195" t="s">
        <v>75</v>
      </c>
      <c r="B17" s="196">
        <v>0</v>
      </c>
      <c r="D17" s="197" t="s">
        <v>76</v>
      </c>
      <c r="E17" s="198">
        <v>36</v>
      </c>
      <c r="F17" s="199" t="s">
        <v>77</v>
      </c>
      <c r="I17" s="200">
        <f>ROUND(E17*B17*B16*B19,0)</f>
        <v>0</v>
      </c>
    </row>
    <row r="18" spans="1:9" ht="14.5" x14ac:dyDescent="0.35">
      <c r="A18" s="195" t="s">
        <v>78</v>
      </c>
      <c r="B18" s="196">
        <v>0</v>
      </c>
      <c r="D18" s="197" t="s">
        <v>79</v>
      </c>
      <c r="E18" s="198">
        <v>0</v>
      </c>
      <c r="F18" s="199" t="s">
        <v>80</v>
      </c>
      <c r="I18" s="200">
        <f>ROUND(E18*B18*B16*B19,0)</f>
        <v>0</v>
      </c>
    </row>
    <row r="19" spans="1:9" ht="14.5" x14ac:dyDescent="0.35">
      <c r="A19" s="195" t="s">
        <v>81</v>
      </c>
      <c r="B19" s="196">
        <v>2</v>
      </c>
      <c r="D19" s="197" t="s">
        <v>82</v>
      </c>
      <c r="E19" s="198">
        <v>0</v>
      </c>
      <c r="F19" s="201"/>
      <c r="I19" s="200">
        <f>E19*B16*B19</f>
        <v>0</v>
      </c>
    </row>
    <row r="20" spans="1:9" ht="14.5" x14ac:dyDescent="0.35">
      <c r="A20" s="202"/>
      <c r="B20" s="199"/>
      <c r="D20" s="197" t="s">
        <v>83</v>
      </c>
      <c r="E20" s="198">
        <v>0</v>
      </c>
      <c r="F20" s="199"/>
      <c r="I20" s="200">
        <f>E20*B16*B19</f>
        <v>0</v>
      </c>
    </row>
    <row r="21" spans="1:9" ht="14.5" x14ac:dyDescent="0.35">
      <c r="A21" s="202"/>
      <c r="B21" s="199"/>
      <c r="D21" s="197" t="s">
        <v>84</v>
      </c>
      <c r="E21" s="199"/>
      <c r="F21" s="199"/>
      <c r="I21" s="200">
        <f>100*B16*B19</f>
        <v>0</v>
      </c>
    </row>
    <row r="22" spans="1:9" ht="15" thickBot="1" x14ac:dyDescent="0.4">
      <c r="A22" s="203"/>
      <c r="B22" s="203"/>
      <c r="C22" s="204"/>
      <c r="D22" s="205"/>
      <c r="E22" s="203"/>
      <c r="F22" s="203"/>
      <c r="G22" s="204"/>
      <c r="H22" s="204"/>
      <c r="I22" s="206">
        <f>SUM(I16:I21)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Cumulative Budget</vt:lpstr>
      <vt:lpstr>Travel Budget</vt:lpstr>
      <vt:lpstr>'Cumulative Budget'!Print_Area</vt:lpstr>
    </vt:vector>
  </TitlesOfParts>
  <Company>University of Central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Research</dc:creator>
  <cp:lastModifiedBy>Monique Gregory</cp:lastModifiedBy>
  <cp:lastPrinted>2010-11-24T14:41:51Z</cp:lastPrinted>
  <dcterms:created xsi:type="dcterms:W3CDTF">2009-01-21T15:59:47Z</dcterms:created>
  <dcterms:modified xsi:type="dcterms:W3CDTF">2020-11-12T21:23:41Z</dcterms:modified>
</cp:coreProperties>
</file>