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13_ncr:1_{FF3395CC-B55B-44AA-AB9E-8302D4D0099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  <sheet name="Travel Budget" sheetId="15" r:id="rId8"/>
  </sheets>
  <definedNames>
    <definedName name="_xlnm.Print_Area" localSheetId="2">CoPI1!$A$1:$H$66</definedName>
    <definedName name="_xlnm.Print_Area" localSheetId="3">CoPI2!$A$1:$H$66</definedName>
    <definedName name="_xlnm.Print_Area" localSheetId="4">CoPI3!$A$1:$H$66</definedName>
    <definedName name="_xlnm.Print_Area" localSheetId="5">CoPI4!$A$1:$H$66</definedName>
    <definedName name="_xlnm.Print_Area" localSheetId="6">CoPI5!$A$1:$H$66</definedName>
    <definedName name="_xlnm.Print_Area" localSheetId="0">'Cumulative Budget'!$A$1:$H$66</definedName>
    <definedName name="_xlnm.Print_Area" localSheetId="1">PI!$A$1:$H$66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4" l="1"/>
  <c r="H60" i="14"/>
  <c r="H59" i="14"/>
  <c r="H58" i="14"/>
  <c r="H57" i="14"/>
  <c r="H56" i="14"/>
  <c r="H55" i="14"/>
  <c r="H54" i="14"/>
  <c r="H53" i="14"/>
  <c r="H52" i="14"/>
  <c r="H49" i="14"/>
  <c r="H48" i="14"/>
  <c r="H47" i="14"/>
  <c r="H46" i="14"/>
  <c r="H45" i="14"/>
  <c r="H44" i="14"/>
  <c r="H41" i="14"/>
  <c r="H40" i="14"/>
  <c r="H39" i="14"/>
  <c r="H36" i="14"/>
  <c r="H31" i="14"/>
  <c r="H30" i="14"/>
  <c r="H29" i="14"/>
  <c r="H26" i="14"/>
  <c r="H24" i="14"/>
  <c r="H23" i="14"/>
  <c r="H22" i="14"/>
  <c r="H21" i="14"/>
  <c r="H20" i="14"/>
  <c r="H15" i="14"/>
  <c r="H14" i="14"/>
  <c r="H13" i="14"/>
  <c r="H12" i="14"/>
  <c r="H11" i="14"/>
  <c r="G2" i="9"/>
  <c r="G2" i="10"/>
  <c r="G2" i="11"/>
  <c r="G2" i="12"/>
  <c r="G2" i="13"/>
  <c r="D15" i="13"/>
  <c r="H60" i="13"/>
  <c r="H59" i="13"/>
  <c r="H58" i="13"/>
  <c r="H57" i="13"/>
  <c r="H56" i="13"/>
  <c r="H55" i="13"/>
  <c r="H54" i="13"/>
  <c r="H53" i="13"/>
  <c r="H52" i="13"/>
  <c r="H49" i="13"/>
  <c r="H48" i="13"/>
  <c r="H47" i="13"/>
  <c r="H46" i="13"/>
  <c r="H45" i="13"/>
  <c r="H44" i="13"/>
  <c r="H41" i="13"/>
  <c r="H40" i="13"/>
  <c r="H39" i="13"/>
  <c r="H36" i="13"/>
  <c r="H31" i="13"/>
  <c r="H30" i="13"/>
  <c r="H29" i="13"/>
  <c r="H26" i="13"/>
  <c r="H24" i="13"/>
  <c r="H23" i="13"/>
  <c r="H22" i="13"/>
  <c r="H21" i="13"/>
  <c r="H20" i="13"/>
  <c r="A4" i="13"/>
  <c r="A3" i="13"/>
  <c r="A2" i="13"/>
  <c r="A1" i="13"/>
  <c r="D14" i="12"/>
  <c r="H60" i="12"/>
  <c r="H59" i="12"/>
  <c r="H58" i="12"/>
  <c r="H57" i="12"/>
  <c r="H56" i="12"/>
  <c r="H55" i="12"/>
  <c r="H54" i="12"/>
  <c r="H53" i="12"/>
  <c r="H52" i="12"/>
  <c r="H49" i="12"/>
  <c r="H48" i="12"/>
  <c r="H47" i="12"/>
  <c r="H46" i="12"/>
  <c r="H45" i="12"/>
  <c r="H44" i="12"/>
  <c r="H41" i="12"/>
  <c r="H40" i="12"/>
  <c r="H39" i="12"/>
  <c r="H36" i="12"/>
  <c r="H31" i="12"/>
  <c r="H30" i="12"/>
  <c r="H29" i="12"/>
  <c r="H26" i="12"/>
  <c r="H24" i="12"/>
  <c r="H23" i="12"/>
  <c r="H22" i="12"/>
  <c r="H21" i="12"/>
  <c r="H20" i="12"/>
  <c r="A4" i="12"/>
  <c r="A3" i="12"/>
  <c r="A2" i="12"/>
  <c r="A1" i="12"/>
  <c r="D13" i="11"/>
  <c r="H60" i="11"/>
  <c r="H59" i="11"/>
  <c r="H58" i="11"/>
  <c r="H57" i="11"/>
  <c r="H56" i="11"/>
  <c r="H55" i="11"/>
  <c r="H54" i="11"/>
  <c r="H53" i="11"/>
  <c r="H52" i="11"/>
  <c r="H49" i="11"/>
  <c r="H48" i="11"/>
  <c r="H47" i="11"/>
  <c r="H46" i="11"/>
  <c r="H45" i="11"/>
  <c r="H44" i="11"/>
  <c r="H41" i="11"/>
  <c r="H40" i="11"/>
  <c r="H39" i="11"/>
  <c r="H36" i="11"/>
  <c r="H31" i="11"/>
  <c r="H30" i="11"/>
  <c r="H29" i="11"/>
  <c r="H26" i="11"/>
  <c r="H24" i="11"/>
  <c r="H23" i="11"/>
  <c r="H22" i="11"/>
  <c r="H21" i="11"/>
  <c r="H20" i="11"/>
  <c r="A4" i="11"/>
  <c r="A3" i="11"/>
  <c r="A2" i="11"/>
  <c r="A1" i="11"/>
  <c r="D12" i="10"/>
  <c r="H60" i="10"/>
  <c r="H59" i="10"/>
  <c r="H58" i="10"/>
  <c r="H57" i="10"/>
  <c r="H56" i="10"/>
  <c r="H55" i="10"/>
  <c r="H54" i="10"/>
  <c r="H53" i="10"/>
  <c r="H52" i="10"/>
  <c r="H49" i="10"/>
  <c r="H48" i="10"/>
  <c r="H47" i="10"/>
  <c r="H46" i="10"/>
  <c r="H45" i="10"/>
  <c r="H44" i="10"/>
  <c r="H41" i="10"/>
  <c r="H40" i="10"/>
  <c r="H39" i="10"/>
  <c r="H36" i="10"/>
  <c r="H31" i="10"/>
  <c r="H30" i="10"/>
  <c r="H29" i="10"/>
  <c r="H26" i="10"/>
  <c r="H24" i="10"/>
  <c r="H23" i="10"/>
  <c r="H22" i="10"/>
  <c r="H21" i="10"/>
  <c r="H20" i="10"/>
  <c r="H16" i="10"/>
  <c r="H15" i="10"/>
  <c r="H14" i="10"/>
  <c r="H13" i="10"/>
  <c r="H11" i="10"/>
  <c r="A4" i="10"/>
  <c r="A3" i="10"/>
  <c r="A2" i="10"/>
  <c r="A1" i="10"/>
  <c r="D11" i="9"/>
  <c r="H57" i="9"/>
  <c r="H55" i="9"/>
  <c r="H54" i="9"/>
  <c r="H53" i="9"/>
  <c r="H52" i="9"/>
  <c r="H48" i="9"/>
  <c r="H47" i="9"/>
  <c r="H46" i="9"/>
  <c r="H45" i="9"/>
  <c r="H44" i="9"/>
  <c r="H40" i="9"/>
  <c r="H39" i="9"/>
  <c r="H36" i="9"/>
  <c r="D12" i="1"/>
  <c r="D13" i="1"/>
  <c r="D14" i="1"/>
  <c r="D15" i="1"/>
  <c r="D16" i="1"/>
  <c r="D11" i="1"/>
  <c r="G36" i="1"/>
  <c r="F36" i="1"/>
  <c r="H36" i="1" l="1"/>
  <c r="F29" i="1"/>
  <c r="F30" i="1"/>
  <c r="F31" i="1"/>
  <c r="F28" i="1"/>
  <c r="G40" i="1"/>
  <c r="G39" i="1"/>
  <c r="F40" i="1"/>
  <c r="F39" i="1"/>
  <c r="F45" i="1"/>
  <c r="F46" i="1"/>
  <c r="F47" i="1"/>
  <c r="F48" i="1"/>
  <c r="F44" i="1"/>
  <c r="G45" i="1"/>
  <c r="G46" i="1"/>
  <c r="G47" i="1"/>
  <c r="G48" i="1"/>
  <c r="G44" i="1"/>
  <c r="G53" i="1"/>
  <c r="G54" i="1"/>
  <c r="G55" i="1"/>
  <c r="G56" i="1"/>
  <c r="G57" i="1"/>
  <c r="G52" i="1"/>
  <c r="F53" i="1"/>
  <c r="F54" i="1"/>
  <c r="F55" i="1"/>
  <c r="F56" i="1"/>
  <c r="F57" i="1"/>
  <c r="F58" i="1"/>
  <c r="F59" i="1"/>
  <c r="F52" i="1"/>
  <c r="H52" i="1" s="1"/>
  <c r="I4" i="15"/>
  <c r="I5" i="15"/>
  <c r="I6" i="15"/>
  <c r="I7" i="15"/>
  <c r="I8" i="15"/>
  <c r="I10" i="15"/>
  <c r="I16" i="15"/>
  <c r="I22" i="15" s="1"/>
  <c r="I17" i="15"/>
  <c r="I18" i="15"/>
  <c r="I19" i="15"/>
  <c r="I20" i="15"/>
  <c r="I21" i="15"/>
  <c r="H56" i="1" l="1"/>
  <c r="H48" i="1"/>
  <c r="H39" i="1"/>
  <c r="H57" i="1"/>
  <c r="H53" i="1"/>
  <c r="H55" i="1"/>
  <c r="H40" i="1"/>
  <c r="H54" i="1"/>
  <c r="H46" i="1"/>
  <c r="H47" i="1"/>
  <c r="H44" i="1"/>
  <c r="H45" i="1"/>
  <c r="F58" i="14"/>
  <c r="G58" i="14" s="1"/>
  <c r="D58" i="14"/>
  <c r="G49" i="14"/>
  <c r="F49" i="14"/>
  <c r="G41" i="14"/>
  <c r="F41" i="14"/>
  <c r="F31" i="14"/>
  <c r="G24" i="14"/>
  <c r="G31" i="14" s="1"/>
  <c r="G23" i="14"/>
  <c r="G22" i="14"/>
  <c r="F21" i="14"/>
  <c r="F30" i="14" s="1"/>
  <c r="F20" i="14"/>
  <c r="G20" i="14" s="1"/>
  <c r="F58" i="13"/>
  <c r="G58" i="13" s="1"/>
  <c r="D58" i="13"/>
  <c r="G49" i="13"/>
  <c r="F49" i="13"/>
  <c r="G41" i="13"/>
  <c r="F41" i="13"/>
  <c r="F31" i="13"/>
  <c r="G24" i="13"/>
  <c r="G31" i="13" s="1"/>
  <c r="G23" i="13"/>
  <c r="G22" i="13"/>
  <c r="F21" i="13"/>
  <c r="F30" i="13" s="1"/>
  <c r="F20" i="13"/>
  <c r="G20" i="13" s="1"/>
  <c r="F58" i="12"/>
  <c r="G58" i="12" s="1"/>
  <c r="G24" i="12"/>
  <c r="G23" i="12"/>
  <c r="G22" i="12"/>
  <c r="F21" i="12"/>
  <c r="G21" i="12" s="1"/>
  <c r="G30" i="12" s="1"/>
  <c r="F20" i="12"/>
  <c r="F58" i="11"/>
  <c r="G58" i="11" s="1"/>
  <c r="F30" i="11"/>
  <c r="G24" i="11"/>
  <c r="G23" i="11"/>
  <c r="G22" i="11"/>
  <c r="F21" i="11"/>
  <c r="G21" i="11" s="1"/>
  <c r="F20" i="11"/>
  <c r="F26" i="11" s="1"/>
  <c r="F58" i="10"/>
  <c r="G58" i="10" s="1"/>
  <c r="F22" i="10"/>
  <c r="F23" i="10"/>
  <c r="F21" i="10"/>
  <c r="F30" i="10" s="1"/>
  <c r="F20" i="10"/>
  <c r="G56" i="9"/>
  <c r="H56" i="9" s="1"/>
  <c r="F58" i="9"/>
  <c r="F21" i="9"/>
  <c r="F20" i="9"/>
  <c r="F26" i="14" l="1"/>
  <c r="F30" i="12"/>
  <c r="F26" i="12"/>
  <c r="G20" i="11"/>
  <c r="G58" i="1"/>
  <c r="H58" i="1" s="1"/>
  <c r="G58" i="9"/>
  <c r="H58" i="9" s="1"/>
  <c r="F30" i="9"/>
  <c r="G29" i="14"/>
  <c r="G21" i="14"/>
  <c r="G30" i="14" s="1"/>
  <c r="F29" i="14"/>
  <c r="F26" i="13"/>
  <c r="G29" i="13"/>
  <c r="G21" i="13"/>
  <c r="G30" i="13" s="1"/>
  <c r="F29" i="13"/>
  <c r="G20" i="12"/>
  <c r="G26" i="12" s="1"/>
  <c r="G30" i="11"/>
  <c r="G26" i="11"/>
  <c r="G30" i="1" l="1"/>
  <c r="H30" i="1" s="1"/>
  <c r="G26" i="14"/>
  <c r="G26" i="13"/>
  <c r="G23" i="10" l="1"/>
  <c r="G24" i="10"/>
  <c r="G23" i="9"/>
  <c r="H23" i="9" s="1"/>
  <c r="G23" i="1" l="1"/>
  <c r="F23" i="1"/>
  <c r="H23" i="1" s="1"/>
  <c r="M16" i="14" l="1"/>
  <c r="M15" i="14"/>
  <c r="M14" i="14"/>
  <c r="M13" i="14"/>
  <c r="M12" i="14"/>
  <c r="M11" i="14"/>
  <c r="M16" i="13"/>
  <c r="M15" i="13"/>
  <c r="M14" i="13"/>
  <c r="M13" i="13"/>
  <c r="M12" i="13"/>
  <c r="M11" i="13"/>
  <c r="M16" i="12"/>
  <c r="M15" i="12"/>
  <c r="M14" i="12"/>
  <c r="M13" i="12"/>
  <c r="M12" i="12"/>
  <c r="M11" i="12"/>
  <c r="M16" i="11"/>
  <c r="M15" i="11"/>
  <c r="M14" i="11"/>
  <c r="M13" i="11"/>
  <c r="M12" i="11"/>
  <c r="M11" i="11"/>
  <c r="M16" i="10"/>
  <c r="M15" i="10"/>
  <c r="M14" i="10"/>
  <c r="M13" i="10"/>
  <c r="M12" i="10"/>
  <c r="M11" i="10"/>
  <c r="M12" i="9"/>
  <c r="M13" i="9"/>
  <c r="M14" i="9"/>
  <c r="M15" i="9"/>
  <c r="M16" i="9"/>
  <c r="M11" i="9"/>
  <c r="N16" i="9"/>
  <c r="N15" i="9"/>
  <c r="N14" i="9"/>
  <c r="N13" i="9"/>
  <c r="N12" i="9"/>
  <c r="N11" i="9"/>
  <c r="N16" i="10"/>
  <c r="N15" i="10"/>
  <c r="N14" i="10"/>
  <c r="N13" i="10"/>
  <c r="N12" i="10"/>
  <c r="N11" i="10"/>
  <c r="N16" i="11"/>
  <c r="N15" i="11"/>
  <c r="N14" i="11"/>
  <c r="N13" i="11"/>
  <c r="N12" i="11"/>
  <c r="N11" i="11"/>
  <c r="N16" i="12"/>
  <c r="N15" i="12"/>
  <c r="N14" i="12"/>
  <c r="N13" i="12"/>
  <c r="N12" i="12"/>
  <c r="N11" i="12"/>
  <c r="N16" i="13"/>
  <c r="N15" i="13"/>
  <c r="N14" i="13"/>
  <c r="N13" i="13"/>
  <c r="N12" i="13"/>
  <c r="N11" i="13"/>
  <c r="N12" i="14"/>
  <c r="N13" i="14"/>
  <c r="N14" i="14"/>
  <c r="N15" i="14"/>
  <c r="N16" i="14"/>
  <c r="N11" i="14"/>
  <c r="F59" i="9" l="1"/>
  <c r="G59" i="9" l="1"/>
  <c r="H59" i="9"/>
  <c r="G59" i="1"/>
  <c r="H59" i="1" s="1"/>
  <c r="F11" i="12"/>
  <c r="G11" i="12" l="1"/>
  <c r="N20" i="12" s="1"/>
  <c r="M20" i="12"/>
  <c r="F13" i="14"/>
  <c r="M22" i="14" s="1"/>
  <c r="H11" i="12" l="1"/>
  <c r="G13" i="14"/>
  <c r="N22" i="14" s="1"/>
  <c r="F16" i="14" l="1"/>
  <c r="F15" i="14"/>
  <c r="M25" i="14" s="1"/>
  <c r="F14" i="14"/>
  <c r="F12" i="14"/>
  <c r="M21" i="14" s="1"/>
  <c r="F11" i="14"/>
  <c r="M20" i="14" s="1"/>
  <c r="F16" i="13"/>
  <c r="F15" i="13"/>
  <c r="F14" i="13"/>
  <c r="F13" i="13"/>
  <c r="F12" i="13"/>
  <c r="F11" i="13"/>
  <c r="M26" i="14" l="1"/>
  <c r="M24" i="14"/>
  <c r="M23" i="14"/>
  <c r="M25" i="13"/>
  <c r="M26" i="13"/>
  <c r="M22" i="13"/>
  <c r="M21" i="13"/>
  <c r="M20" i="13"/>
  <c r="H11" i="13"/>
  <c r="M24" i="13"/>
  <c r="M23" i="13"/>
  <c r="G11" i="13"/>
  <c r="N20" i="13" s="1"/>
  <c r="G14" i="13"/>
  <c r="H14" i="13" s="1"/>
  <c r="G13" i="13"/>
  <c r="N22" i="13" s="1"/>
  <c r="G16" i="14"/>
  <c r="N26" i="14" s="1"/>
  <c r="G15" i="14"/>
  <c r="N25" i="14" s="1"/>
  <c r="G11" i="14"/>
  <c r="N20" i="14" s="1"/>
  <c r="G14" i="14"/>
  <c r="G12" i="13"/>
  <c r="N21" i="13" s="1"/>
  <c r="G16" i="13"/>
  <c r="N26" i="13" s="1"/>
  <c r="G15" i="13"/>
  <c r="N25" i="13" s="1"/>
  <c r="G12" i="14"/>
  <c r="N21" i="14" s="1"/>
  <c r="F18" i="14"/>
  <c r="F18" i="13"/>
  <c r="G41" i="12"/>
  <c r="G31" i="12"/>
  <c r="G29" i="12"/>
  <c r="F41" i="12"/>
  <c r="F31" i="12"/>
  <c r="F29" i="12"/>
  <c r="F16" i="12"/>
  <c r="F15" i="12"/>
  <c r="F14" i="12"/>
  <c r="F13" i="12"/>
  <c r="F12" i="12"/>
  <c r="G41" i="11"/>
  <c r="G31" i="11"/>
  <c r="G29" i="11"/>
  <c r="F41" i="11"/>
  <c r="F31" i="11"/>
  <c r="F29" i="11"/>
  <c r="F16" i="11"/>
  <c r="F15" i="11"/>
  <c r="F14" i="11"/>
  <c r="H16" i="14" l="1"/>
  <c r="F28" i="14"/>
  <c r="N24" i="14"/>
  <c r="N23" i="14"/>
  <c r="H15" i="13"/>
  <c r="H16" i="13"/>
  <c r="H13" i="13"/>
  <c r="H12" i="13"/>
  <c r="F28" i="13"/>
  <c r="M23" i="12"/>
  <c r="M25" i="12"/>
  <c r="H16" i="12"/>
  <c r="M24" i="12"/>
  <c r="H15" i="12"/>
  <c r="M22" i="12"/>
  <c r="H13" i="12"/>
  <c r="M21" i="12"/>
  <c r="M25" i="11"/>
  <c r="M24" i="11"/>
  <c r="H15" i="11"/>
  <c r="M23" i="11"/>
  <c r="N24" i="13"/>
  <c r="N23" i="13"/>
  <c r="G14" i="11"/>
  <c r="N23" i="11" s="1"/>
  <c r="G16" i="11"/>
  <c r="N25" i="11" s="1"/>
  <c r="G15" i="11"/>
  <c r="N24" i="11" s="1"/>
  <c r="G16" i="12"/>
  <c r="N25" i="12" s="1"/>
  <c r="G15" i="12"/>
  <c r="N24" i="12" s="1"/>
  <c r="G14" i="12"/>
  <c r="N23" i="12" s="1"/>
  <c r="G13" i="12"/>
  <c r="N22" i="12" s="1"/>
  <c r="G12" i="12"/>
  <c r="N21" i="12" s="1"/>
  <c r="G18" i="14"/>
  <c r="G28" i="14" s="1"/>
  <c r="G33" i="14" s="1"/>
  <c r="G34" i="14" s="1"/>
  <c r="G18" i="13"/>
  <c r="G28" i="13" s="1"/>
  <c r="G33" i="13" s="1"/>
  <c r="G34" i="13" s="1"/>
  <c r="F18" i="12"/>
  <c r="G41" i="10"/>
  <c r="G31" i="10"/>
  <c r="G22" i="10"/>
  <c r="G21" i="10"/>
  <c r="G20" i="10"/>
  <c r="F41" i="10"/>
  <c r="F31" i="10"/>
  <c r="F29" i="10"/>
  <c r="F26" i="10"/>
  <c r="F16" i="10"/>
  <c r="M25" i="10" s="1"/>
  <c r="F15" i="10"/>
  <c r="M24" i="10" s="1"/>
  <c r="F14" i="10"/>
  <c r="M23" i="10" s="1"/>
  <c r="F11" i="10"/>
  <c r="M20" i="10" s="1"/>
  <c r="F13" i="10"/>
  <c r="M22" i="10" s="1"/>
  <c r="F12" i="10"/>
  <c r="F33" i="14" l="1"/>
  <c r="H28" i="14"/>
  <c r="H18" i="14"/>
  <c r="H18" i="13"/>
  <c r="F33" i="13"/>
  <c r="H28" i="13"/>
  <c r="H14" i="12"/>
  <c r="H12" i="12"/>
  <c r="F28" i="12"/>
  <c r="H16" i="11"/>
  <c r="H14" i="11"/>
  <c r="M21" i="10"/>
  <c r="H12" i="10"/>
  <c r="G30" i="10"/>
  <c r="G12" i="10"/>
  <c r="N21" i="10" s="1"/>
  <c r="G14" i="10"/>
  <c r="N23" i="10" s="1"/>
  <c r="G16" i="10"/>
  <c r="N25" i="10" s="1"/>
  <c r="G15" i="10"/>
  <c r="N24" i="10" s="1"/>
  <c r="G13" i="10"/>
  <c r="N22" i="10" s="1"/>
  <c r="G11" i="10"/>
  <c r="N20" i="10" s="1"/>
  <c r="G18" i="12"/>
  <c r="G28" i="12" s="1"/>
  <c r="G33" i="12" s="1"/>
  <c r="G34" i="12" s="1"/>
  <c r="G26" i="10"/>
  <c r="F18" i="10"/>
  <c r="G29" i="10"/>
  <c r="G41" i="9"/>
  <c r="G24" i="9"/>
  <c r="G22" i="9"/>
  <c r="G21" i="9"/>
  <c r="G20" i="9"/>
  <c r="F41" i="9"/>
  <c r="F31" i="9"/>
  <c r="F29" i="9"/>
  <c r="F26" i="9"/>
  <c r="F16" i="9"/>
  <c r="F15" i="9"/>
  <c r="F14" i="9"/>
  <c r="F13" i="9"/>
  <c r="F12" i="9"/>
  <c r="F11" i="9"/>
  <c r="F24" i="1"/>
  <c r="F22" i="1"/>
  <c r="F21" i="1"/>
  <c r="F20" i="1"/>
  <c r="F13" i="11"/>
  <c r="F12" i="11"/>
  <c r="F11" i="11"/>
  <c r="F34" i="14" l="1"/>
  <c r="H34" i="14" s="1"/>
  <c r="H33" i="14"/>
  <c r="H33" i="13"/>
  <c r="F34" i="13"/>
  <c r="H34" i="13" s="1"/>
  <c r="H18" i="12"/>
  <c r="F33" i="12"/>
  <c r="H28" i="12"/>
  <c r="M22" i="11"/>
  <c r="H13" i="11"/>
  <c r="M21" i="11"/>
  <c r="M20" i="11"/>
  <c r="F28" i="10"/>
  <c r="M21" i="9"/>
  <c r="M25" i="9"/>
  <c r="H41" i="9"/>
  <c r="G24" i="1"/>
  <c r="H24" i="1" s="1"/>
  <c r="H24" i="9"/>
  <c r="M20" i="9"/>
  <c r="M24" i="9"/>
  <c r="G31" i="1"/>
  <c r="H31" i="1" s="1"/>
  <c r="G22" i="1"/>
  <c r="H22" i="1" s="1"/>
  <c r="H22" i="9"/>
  <c r="M22" i="9"/>
  <c r="G20" i="1"/>
  <c r="H20" i="1" s="1"/>
  <c r="H20" i="9"/>
  <c r="M23" i="9"/>
  <c r="G29" i="1"/>
  <c r="H29" i="1" s="1"/>
  <c r="G21" i="1"/>
  <c r="H21" i="1" s="1"/>
  <c r="G30" i="9"/>
  <c r="H30" i="9" s="1"/>
  <c r="H21" i="9"/>
  <c r="F14" i="1"/>
  <c r="G41" i="1"/>
  <c r="G13" i="11"/>
  <c r="N22" i="11" s="1"/>
  <c r="G18" i="10"/>
  <c r="G28" i="10" s="1"/>
  <c r="G33" i="10" s="1"/>
  <c r="G34" i="10" s="1"/>
  <c r="G12" i="11"/>
  <c r="N21" i="11" s="1"/>
  <c r="G14" i="9"/>
  <c r="N23" i="9" s="1"/>
  <c r="F41" i="1"/>
  <c r="F26" i="1"/>
  <c r="G49" i="1"/>
  <c r="F49" i="1"/>
  <c r="G11" i="9"/>
  <c r="N20" i="9" s="1"/>
  <c r="F11" i="1"/>
  <c r="F18" i="9"/>
  <c r="F15" i="1"/>
  <c r="G15" i="9"/>
  <c r="N24" i="9" s="1"/>
  <c r="G26" i="9"/>
  <c r="H26" i="9" s="1"/>
  <c r="F12" i="1"/>
  <c r="G12" i="9"/>
  <c r="N21" i="9" s="1"/>
  <c r="F16" i="1"/>
  <c r="G16" i="9"/>
  <c r="N25" i="9" s="1"/>
  <c r="G29" i="9"/>
  <c r="H29" i="9" s="1"/>
  <c r="F13" i="1"/>
  <c r="G13" i="9"/>
  <c r="N22" i="9" s="1"/>
  <c r="G11" i="11"/>
  <c r="N20" i="11" s="1"/>
  <c r="F18" i="11"/>
  <c r="G31" i="9"/>
  <c r="H31" i="9" s="1"/>
  <c r="F34" i="12" l="1"/>
  <c r="H34" i="12" s="1"/>
  <c r="H33" i="12"/>
  <c r="H12" i="11"/>
  <c r="H11" i="11"/>
  <c r="F28" i="11"/>
  <c r="H41" i="1"/>
  <c r="H18" i="10"/>
  <c r="F33" i="10"/>
  <c r="H28" i="10"/>
  <c r="H11" i="9"/>
  <c r="H13" i="9"/>
  <c r="H12" i="9"/>
  <c r="G26" i="1"/>
  <c r="H26" i="1" s="1"/>
  <c r="H14" i="9"/>
  <c r="H16" i="9"/>
  <c r="F28" i="9"/>
  <c r="H49" i="1"/>
  <c r="H15" i="9"/>
  <c r="F18" i="1"/>
  <c r="G18" i="11"/>
  <c r="G28" i="11" s="1"/>
  <c r="G33" i="11" s="1"/>
  <c r="G34" i="11" s="1"/>
  <c r="G18" i="9"/>
  <c r="G28" i="9" s="1"/>
  <c r="G33" i="9" s="1"/>
  <c r="G34" i="9" s="1"/>
  <c r="F33" i="11" l="1"/>
  <c r="H28" i="11"/>
  <c r="H18" i="11"/>
  <c r="F34" i="10"/>
  <c r="H34" i="10" s="1"/>
  <c r="H33" i="10"/>
  <c r="H18" i="9"/>
  <c r="F33" i="9"/>
  <c r="H28" i="9"/>
  <c r="G28" i="1"/>
  <c r="H28" i="1" s="1"/>
  <c r="A4" i="14"/>
  <c r="A3" i="14"/>
  <c r="G2" i="14"/>
  <c r="A2" i="14"/>
  <c r="A1" i="14"/>
  <c r="A4" i="9"/>
  <c r="A3" i="9"/>
  <c r="A2" i="9"/>
  <c r="A1" i="9"/>
  <c r="A16" i="14"/>
  <c r="A15" i="13"/>
  <c r="A14" i="12"/>
  <c r="A13" i="11"/>
  <c r="A12" i="10"/>
  <c r="A11" i="9"/>
  <c r="D58" i="12"/>
  <c r="G49" i="12"/>
  <c r="F49" i="12"/>
  <c r="D58" i="11"/>
  <c r="G49" i="11"/>
  <c r="F49" i="11"/>
  <c r="D58" i="10"/>
  <c r="G49" i="10"/>
  <c r="F49" i="10"/>
  <c r="D58" i="9"/>
  <c r="G49" i="9"/>
  <c r="F49" i="9"/>
  <c r="H49" i="9" s="1"/>
  <c r="F34" i="11" l="1"/>
  <c r="H34" i="11" s="1"/>
  <c r="H33" i="11"/>
  <c r="F34" i="9"/>
  <c r="H34" i="9" s="1"/>
  <c r="H33" i="9"/>
  <c r="F60" i="14"/>
  <c r="F61" i="14" s="1"/>
  <c r="F60" i="10"/>
  <c r="F61" i="10" s="1"/>
  <c r="F60" i="12"/>
  <c r="F60" i="9"/>
  <c r="F60" i="11"/>
  <c r="F61" i="11" s="1"/>
  <c r="F60" i="13"/>
  <c r="F61" i="13" s="1"/>
  <c r="G60" i="14"/>
  <c r="G61" i="14" s="1"/>
  <c r="G62" i="14" s="1"/>
  <c r="G63" i="14" s="1"/>
  <c r="G64" i="14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61" i="14" l="1"/>
  <c r="F62" i="14"/>
  <c r="H62" i="14" s="1"/>
  <c r="F62" i="13"/>
  <c r="F62" i="11"/>
  <c r="F62" i="10"/>
  <c r="F60" i="1"/>
  <c r="G60" i="12"/>
  <c r="G61" i="12" s="1"/>
  <c r="G62" i="12" s="1"/>
  <c r="G63" i="12" s="1"/>
  <c r="G64" i="12" s="1"/>
  <c r="F61" i="9"/>
  <c r="G60" i="10"/>
  <c r="G61" i="10" s="1"/>
  <c r="G62" i="10" s="1"/>
  <c r="G63" i="10" s="1"/>
  <c r="G64" i="10" s="1"/>
  <c r="F61" i="12"/>
  <c r="G60" i="11"/>
  <c r="G61" i="11" s="1"/>
  <c r="G62" i="11" s="1"/>
  <c r="G63" i="11" s="1"/>
  <c r="G64" i="11" s="1"/>
  <c r="G60" i="13"/>
  <c r="G61" i="13" s="1"/>
  <c r="G62" i="13" s="1"/>
  <c r="G63" i="13" s="1"/>
  <c r="G64" i="13" s="1"/>
  <c r="G60" i="9"/>
  <c r="G61" i="9" s="1"/>
  <c r="G18" i="1"/>
  <c r="F63" i="14" l="1"/>
  <c r="H63" i="14" s="1"/>
  <c r="H61" i="13"/>
  <c r="F63" i="13"/>
  <c r="H62" i="13"/>
  <c r="H61" i="12"/>
  <c r="H61" i="11"/>
  <c r="F63" i="11"/>
  <c r="H62" i="11"/>
  <c r="F63" i="10"/>
  <c r="H62" i="10"/>
  <c r="H61" i="10"/>
  <c r="H61" i="9"/>
  <c r="H60" i="9"/>
  <c r="F62" i="12"/>
  <c r="H62" i="12" s="1"/>
  <c r="G60" i="1"/>
  <c r="F33" i="1"/>
  <c r="F62" i="9"/>
  <c r="F64" i="14" l="1"/>
  <c r="H64" i="14" s="1"/>
  <c r="H65" i="14" s="1"/>
  <c r="F64" i="13"/>
  <c r="H64" i="13" s="1"/>
  <c r="H65" i="13" s="1"/>
  <c r="H63" i="13"/>
  <c r="F64" i="11"/>
  <c r="H64" i="11" s="1"/>
  <c r="H65" i="11" s="1"/>
  <c r="H63" i="11"/>
  <c r="F64" i="10"/>
  <c r="H64" i="10" s="1"/>
  <c r="H65" i="10" s="1"/>
  <c r="H63" i="10"/>
  <c r="F34" i="1"/>
  <c r="F63" i="12"/>
  <c r="H63" i="12" s="1"/>
  <c r="F63" i="9"/>
  <c r="G33" i="1"/>
  <c r="G34" i="1" s="1"/>
  <c r="G61" i="1" s="1"/>
  <c r="G62" i="1" s="1"/>
  <c r="G63" i="1" s="1"/>
  <c r="G64" i="1" s="1"/>
  <c r="H33" i="1" l="1"/>
  <c r="F61" i="1"/>
  <c r="F62" i="1" s="1"/>
  <c r="F63" i="1" s="1"/>
  <c r="F64" i="1" s="1"/>
  <c r="H34" i="1"/>
  <c r="F64" i="12"/>
  <c r="H64" i="12" s="1"/>
  <c r="H65" i="12" s="1"/>
  <c r="F64" i="9"/>
  <c r="G62" i="9"/>
  <c r="H62" i="9" s="1"/>
  <c r="H18" i="1" l="1"/>
  <c r="G63" i="9"/>
  <c r="H63" i="9" s="1"/>
  <c r="H60" i="1"/>
  <c r="N14" i="1" l="1"/>
  <c r="G64" i="9"/>
  <c r="H64" i="9" s="1"/>
  <c r="H65" i="9" s="1"/>
  <c r="N16" i="1"/>
  <c r="N13" i="1"/>
  <c r="N15" i="1" l="1"/>
  <c r="N11" i="1" l="1"/>
  <c r="N12" i="1"/>
  <c r="N17" i="1" l="1"/>
  <c r="D58" i="1"/>
  <c r="O16" i="1" l="1"/>
  <c r="O17" i="1"/>
  <c r="O12" i="1"/>
  <c r="O13" i="1"/>
  <c r="O14" i="1"/>
  <c r="O15" i="1"/>
  <c r="O11" i="1"/>
  <c r="H61" i="1"/>
  <c r="H62" i="1" l="1"/>
  <c r="H64" i="1" l="1"/>
  <c r="H65" i="1" s="1"/>
  <c r="H63" i="1"/>
</calcChain>
</file>

<file path=xl/sharedStrings.xml><?xml version="1.0" encoding="utf-8"?>
<sst xmlns="http://schemas.openxmlformats.org/spreadsheetml/2006/main" count="521" uniqueCount="93">
  <si>
    <t>Cumulative Budget</t>
  </si>
  <si>
    <t>Budget Cost Category</t>
  </si>
  <si>
    <t>Funds Requested</t>
  </si>
  <si>
    <t>Year 1</t>
  </si>
  <si>
    <t>Year 2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</si>
  <si>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</si>
  <si>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</si>
  <si>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</si>
  <si>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</si>
  <si>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</si>
  <si>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</si>
  <si>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</si>
  <si>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</si>
  <si>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</si>
  <si>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</si>
  <si>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</si>
  <si>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</si>
  <si>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</si>
  <si>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</si>
  <si>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</si>
  <si>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</si>
  <si>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</si>
  <si>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</si>
  <si>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</si>
  <si>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</si>
  <si>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</si>
  <si>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</si>
  <si>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</si>
  <si>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</si>
  <si>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</si>
  <si>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</si>
  <si>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</si>
  <si>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</si>
  <si>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</si>
  <si>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</si>
  <si>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</si>
  <si>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</si>
  <si>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</si>
  <si>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</si>
  <si>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</si>
  <si>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</si>
  <si>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</si>
  <si>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</si>
  <si>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</si>
  <si>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</si>
  <si>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</si>
  <si>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</si>
  <si>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</si>
  <si>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</si>
  <si>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</si>
  <si>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</si>
  <si>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</si>
  <si>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</si>
  <si>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</si>
  <si>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</si>
  <si>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</si>
  <si>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</si>
  <si>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</si>
  <si>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</si>
  <si>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%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</si>
  <si>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</si>
  <si>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</si>
  <si>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</si>
  <si>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</si>
  <si>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</si>
  <si>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Annual Wage</t>
  </si>
  <si>
    <t>Fringe Rate</t>
  </si>
  <si>
    <t>Subtotal Other Personnel</t>
  </si>
  <si>
    <t>By PI</t>
  </si>
  <si>
    <t xml:space="preserve">Total Project </t>
  </si>
  <si>
    <t>OH Return %</t>
  </si>
  <si>
    <t>Total Budget</t>
  </si>
  <si>
    <t>Other: Tolls, misc.</t>
  </si>
  <si>
    <t>Transportation</t>
  </si>
  <si>
    <t>Registration</t>
  </si>
  <si>
    <t>Trip(s)</t>
  </si>
  <si>
    <t>per night</t>
  </si>
  <si>
    <t>Lodging</t>
  </si>
  <si>
    <t>Night(s)</t>
  </si>
  <si>
    <t>per day</t>
  </si>
  <si>
    <t>Per Diem</t>
  </si>
  <si>
    <t>Day(s)</t>
  </si>
  <si>
    <t>round trip</t>
  </si>
  <si>
    <t>Airfare</t>
  </si>
  <si>
    <t>Traveler(s)</t>
  </si>
  <si>
    <t>Collaboration</t>
  </si>
  <si>
    <t>Destination:</t>
  </si>
  <si>
    <t>International Travel</t>
  </si>
  <si>
    <t>Domestic Travel (3 trips for two people to CA)</t>
  </si>
  <si>
    <t>FY 2021-2022 fringe rates submitted to DHHS for approval. These rates are subject to change contingent upon DHHS approval.</t>
  </si>
  <si>
    <t>Months</t>
  </si>
  <si>
    <t>Effort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</si>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</sst>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0.00000000"/>
    <numFmt numFmtId="167" formatCode="#,##0.0000000_);\(#,##0.0000000\)"/>
    <numFmt numFmtId="168" formatCode="_(\$* #,##0_);_(\$* \(#,##0\);_(\$* \-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2" fillId="0" borderId="0" xfId="0" applyFont="1" applyFill="1" applyBorder="1"/>
    <xf numFmtId="42" fontId="2" fillId="0" borderId="0" xfId="0" applyNumberFormat="1" applyFont="1" applyFill="1" applyBorder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0" fontId="7" fillId="0" borderId="4" xfId="0" applyNumberFormat="1" applyFont="1" applyBorder="1" applyAlignment="1">
      <alignment horizontal="right"/>
    </xf>
    <xf numFmtId="0" fontId="0" fillId="0" borderId="4" xfId="0" applyBorder="1"/>
    <xf numFmtId="0" fontId="5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9" fontId="3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10" xfId="1" applyNumberFormat="1" applyFont="1" applyFill="1" applyBorder="1"/>
    <xf numFmtId="164" fontId="3" fillId="0" borderId="10" xfId="1" applyNumberFormat="1" applyFont="1" applyBorder="1"/>
    <xf numFmtId="164" fontId="7" fillId="2" borderId="7" xfId="1" applyNumberFormat="1" applyFont="1" applyFill="1" applyBorder="1"/>
    <xf numFmtId="164" fontId="7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164" fontId="8" fillId="0" borderId="8" xfId="1" applyNumberFormat="1" applyFont="1" applyBorder="1"/>
    <xf numFmtId="164" fontId="0" fillId="0" borderId="5" xfId="1" applyNumberFormat="1" applyFont="1" applyFill="1" applyBorder="1"/>
    <xf numFmtId="44" fontId="2" fillId="0" borderId="1" xfId="1" applyFont="1" applyFill="1" applyBorder="1"/>
    <xf numFmtId="1" fontId="2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/>
    <xf numFmtId="0" fontId="11" fillId="0" borderId="0" xfId="0" applyFont="1" applyFill="1" applyBorder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0" borderId="2" xfId="0" applyFont="1" applyBorder="1"/>
    <xf numFmtId="0" fontId="3" fillId="0" borderId="4" xfId="0" applyFon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0" fontId="3" fillId="0" borderId="25" xfId="0" applyFont="1" applyBorder="1"/>
    <xf numFmtId="0" fontId="3" fillId="0" borderId="26" xfId="0" applyFon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4" xfId="0" applyBorder="1"/>
    <xf numFmtId="0" fontId="0" fillId="0" borderId="26" xfId="0" applyNumberFormat="1" applyBorder="1"/>
    <xf numFmtId="0" fontId="3" fillId="0" borderId="22" xfId="0" applyFont="1" applyBorder="1" applyAlignment="1"/>
    <xf numFmtId="0" fontId="3" fillId="0" borderId="2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/>
    <xf numFmtId="0" fontId="2" fillId="0" borderId="0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24" xfId="0" applyNumberFormat="1" applyBorder="1"/>
    <xf numFmtId="0" fontId="6" fillId="0" borderId="1" xfId="0" applyFont="1" applyBorder="1" applyAlignment="1">
      <alignment horizontal="center"/>
    </xf>
    <xf numFmtId="164" fontId="2" fillId="0" borderId="1" xfId="5" applyNumberFormat="1" applyFont="1" applyFill="1" applyBorder="1"/>
    <xf numFmtId="10" fontId="2" fillId="0" borderId="1" xfId="6" applyNumberFormat="1" applyFont="1" applyFill="1" applyBorder="1"/>
    <xf numFmtId="164" fontId="0" fillId="2" borderId="1" xfId="5" applyNumberFormat="1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/>
    <xf numFmtId="164" fontId="0" fillId="0" borderId="1" xfId="5" applyNumberFormat="1" applyFont="1" applyBorder="1"/>
    <xf numFmtId="0" fontId="0" fillId="0" borderId="4" xfId="0" applyFill="1" applyBorder="1"/>
    <xf numFmtId="0" fontId="2" fillId="0" borderId="1" xfId="0" applyFont="1" applyFill="1" applyBorder="1" applyAlignment="1">
      <alignment horizontal="right"/>
    </xf>
    <xf numFmtId="0" fontId="3" fillId="0" borderId="29" xfId="0" applyFont="1" applyBorder="1"/>
    <xf numFmtId="0" fontId="3" fillId="0" borderId="21" xfId="0" applyFont="1" applyBorder="1"/>
    <xf numFmtId="0" fontId="3" fillId="0" borderId="30" xfId="0" applyFont="1" applyBorder="1"/>
    <xf numFmtId="0" fontId="1" fillId="0" borderId="31" xfId="0" applyFont="1" applyBorder="1"/>
    <xf numFmtId="42" fontId="1" fillId="0" borderId="1" xfId="0" applyNumberFormat="1" applyFont="1" applyBorder="1"/>
    <xf numFmtId="0" fontId="3" fillId="0" borderId="33" xfId="0" applyFont="1" applyBorder="1"/>
    <xf numFmtId="42" fontId="3" fillId="0" borderId="34" xfId="0" applyNumberFormat="1" applyFont="1" applyBorder="1"/>
    <xf numFmtId="0" fontId="1" fillId="0" borderId="0" xfId="8"/>
    <xf numFmtId="168" fontId="14" fillId="5" borderId="35" xfId="8" applyNumberFormat="1" applyFont="1" applyFill="1" applyBorder="1"/>
    <xf numFmtId="0" fontId="1" fillId="0" borderId="34" xfId="8" applyBorder="1"/>
    <xf numFmtId="0" fontId="13" fillId="0" borderId="34" xfId="7" applyBorder="1"/>
    <xf numFmtId="0" fontId="15" fillId="0" borderId="34" xfId="7" applyFont="1" applyBorder="1"/>
    <xf numFmtId="168" fontId="0" fillId="5" borderId="36" xfId="5" applyNumberFormat="1" applyFont="1" applyFill="1" applyBorder="1" applyAlignment="1" applyProtection="1"/>
    <xf numFmtId="0" fontId="0" fillId="0" borderId="0" xfId="7" applyFont="1" applyBorder="1"/>
    <xf numFmtId="0" fontId="15" fillId="0" borderId="0" xfId="7" applyFont="1" applyBorder="1"/>
    <xf numFmtId="0" fontId="13" fillId="0" borderId="37" xfId="7" applyBorder="1"/>
    <xf numFmtId="168" fontId="0" fillId="0" borderId="3" xfId="5" applyNumberFormat="1" applyFont="1" applyBorder="1" applyAlignment="1" applyProtection="1"/>
    <xf numFmtId="43" fontId="0" fillId="0" borderId="0" xfId="9" applyFont="1" applyBorder="1" applyAlignment="1" applyProtection="1"/>
    <xf numFmtId="0" fontId="13" fillId="0" borderId="3" xfId="7" applyBorder="1"/>
    <xf numFmtId="0" fontId="15" fillId="0" borderId="37" xfId="7" applyFont="1" applyBorder="1"/>
    <xf numFmtId="168" fontId="0" fillId="5" borderId="38" xfId="5" applyNumberFormat="1" applyFont="1" applyFill="1" applyBorder="1" applyAlignment="1" applyProtection="1"/>
    <xf numFmtId="0" fontId="1" fillId="0" borderId="21" xfId="8" applyBorder="1"/>
    <xf numFmtId="0" fontId="0" fillId="0" borderId="21" xfId="7" applyFont="1" applyBorder="1"/>
    <xf numFmtId="168" fontId="0" fillId="0" borderId="15" xfId="5" applyNumberFormat="1" applyFont="1" applyBorder="1" applyAlignment="1" applyProtection="1"/>
    <xf numFmtId="0" fontId="15" fillId="0" borderId="21" xfId="7" applyFont="1" applyBorder="1"/>
    <xf numFmtId="0" fontId="13" fillId="0" borderId="15" xfId="7" applyBorder="1"/>
    <xf numFmtId="0" fontId="15" fillId="0" borderId="29" xfId="7" applyFont="1" applyBorder="1"/>
    <xf numFmtId="0" fontId="14" fillId="0" borderId="23" xfId="8" applyFont="1" applyBorder="1"/>
    <xf numFmtId="0" fontId="16" fillId="0" borderId="0" xfId="8" applyFont="1"/>
    <xf numFmtId="10" fontId="1" fillId="0" borderId="4" xfId="0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7" fillId="0" borderId="4" xfId="2" applyNumberFormat="1" applyFont="1" applyBorder="1" applyAlignment="1">
      <alignment horizontal="right"/>
    </xf>
    <xf numFmtId="9" fontId="1" fillId="0" borderId="32" xfId="2" applyFont="1" applyBorder="1" applyAlignment="1"/>
    <xf numFmtId="9" fontId="3" fillId="0" borderId="32" xfId="2" applyFont="1" applyBorder="1" applyAlignment="1"/>
    <xf numFmtId="164" fontId="3" fillId="0" borderId="9" xfId="1" applyNumberFormat="1" applyFont="1" applyBorder="1"/>
    <xf numFmtId="0" fontId="3" fillId="0" borderId="0" xfId="0" applyFont="1" applyFill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2" fontId="3" fillId="0" borderId="20" xfId="0" applyNumberFormat="1" applyFont="1" applyBorder="1" applyAlignment="1">
      <alignment horizontal="right" vertical="center"/>
    </xf>
    <xf numFmtId="42" fontId="3" fillId="0" borderId="21" xfId="0" applyNumberFormat="1" applyFont="1" applyBorder="1" applyAlignment="1">
      <alignment horizontal="right" vertical="center"/>
    </xf>
    <xf numFmtId="42" fontId="3" fillId="0" borderId="22" xfId="0" applyNumberFormat="1" applyFont="1" applyBorder="1" applyAlignment="1">
      <alignment horizontal="right" vertical="center"/>
    </xf>
    <xf numFmtId="42" fontId="3" fillId="0" borderId="2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9" fontId="0" fillId="0" borderId="25" xfId="6" applyFont="1" applyBorder="1"/>
    <xf numFmtId="9" fontId="0" fillId="0" borderId="26" xfId="6" applyFont="1" applyBorder="1"/>
    <xf numFmtId="9" fontId="0" fillId="0" borderId="22" xfId="6" applyFont="1" applyBorder="1"/>
    <xf numFmtId="9" fontId="0" fillId="0" borderId="24" xfId="6" applyFont="1" applyBorder="1"/>
    <xf numFmtId="10" fontId="7" fillId="0" borderId="4" xfId="6" applyNumberFormat="1" applyFont="1" applyBorder="1" applyAlignment="1">
      <alignment horizontal="right"/>
    </xf>
  </cellXfs>
  <cellStyles count="10">
    <cellStyle name="Comma 2" xfId="9" xr:uid="{ACEFF96F-F05B-412E-8A89-4C71690106C5}"/>
    <cellStyle name="Currency" xfId="1" builtinId="4"/>
    <cellStyle name="Currency 2" xfId="5" xr:uid="{1ABEC3F2-44F7-4254-94B9-C6CBFE82C766}"/>
    <cellStyle name="Currency 3" xfId="3" xr:uid="{FA9039F4-20BE-42A7-89D3-B467FF6D8903}"/>
    <cellStyle name="Explanatory Text" xfId="7" builtinId="53"/>
    <cellStyle name="Normal" xfId="0" builtinId="0"/>
    <cellStyle name="Normal 2" xfId="8" xr:uid="{77BCE9A9-D300-4C50-8C0C-628FA65656C0}"/>
    <cellStyle name="Percent" xfId="2" builtinId="5"/>
    <cellStyle name="Percent 2" xfId="6" xr:uid="{B6A87487-3AA3-4A35-A524-04C920E95E9C}"/>
    <cellStyle name="Percent 3" xfId="4" xr:uid="{9546B8A9-B254-4438-ACD5-67760A6AC0FD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E465612C-856E-4390-800F-9DFB337FFF97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2"/>
  <sheetViews>
    <sheetView zoomScaleNormal="100" workbookViewId="0">
      <selection activeCell="H5" sqref="H1:H104857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customWidth="1"/>
    <col min="13" max="13" width="14.28515625" bestFit="1" customWidth="1"/>
    <col min="14" max="14" width="13.42578125" bestFit="1" customWidth="1"/>
    <col min="15" max="15" width="15" customWidth="1"/>
    <col min="16" max="17" width="13.42578125" bestFit="1" customWidth="1"/>
  </cols>
  <sheetData>
    <row r="1" spans="1:17" s="52" customFormat="1" x14ac:dyDescent="0.2">
      <c r="A1" s="205" t="s">
        <v>39</v>
      </c>
      <c r="B1" s="205"/>
      <c r="C1" s="205"/>
      <c r="D1" s="205"/>
      <c r="E1" s="205"/>
      <c r="F1" s="205"/>
      <c r="G1" s="205"/>
      <c r="H1" s="205"/>
    </row>
    <row r="2" spans="1:17" s="52" customFormat="1" x14ac:dyDescent="0.2">
      <c r="A2" s="205" t="s">
        <v>49</v>
      </c>
      <c r="B2" s="205"/>
      <c r="C2" s="205"/>
      <c r="D2" s="205"/>
      <c r="E2" s="205"/>
      <c r="F2" s="205"/>
      <c r="G2" s="205" t="s">
        <v>47</v>
      </c>
      <c r="H2" s="205"/>
    </row>
    <row r="3" spans="1:17" s="52" customFormat="1" ht="12.75" customHeight="1" x14ac:dyDescent="0.2">
      <c r="A3" s="206" t="s">
        <v>40</v>
      </c>
      <c r="B3" s="206"/>
      <c r="C3" s="206"/>
      <c r="D3" s="206"/>
      <c r="E3" s="206"/>
      <c r="F3" s="206"/>
      <c r="G3" s="206"/>
      <c r="H3" s="206"/>
    </row>
    <row r="4" spans="1:17" s="52" customFormat="1" ht="12.75" customHeight="1" x14ac:dyDescent="0.2">
      <c r="A4" s="206" t="s">
        <v>46</v>
      </c>
      <c r="B4" s="206"/>
      <c r="C4" s="206"/>
      <c r="D4" s="206"/>
      <c r="E4" s="206"/>
      <c r="F4" s="206"/>
      <c r="G4" s="206"/>
      <c r="H4" s="206"/>
    </row>
    <row r="5" spans="1:17" s="52" customFormat="1" x14ac:dyDescent="0.2">
      <c r="F5" s="148"/>
    </row>
    <row r="6" spans="1:17" s="138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7" s="138" customFormat="1" x14ac:dyDescent="0.2">
      <c r="A7" s="207" t="s">
        <v>1</v>
      </c>
      <c r="B7" s="207"/>
      <c r="C7" s="207"/>
      <c r="D7" s="215" t="s">
        <v>90</v>
      </c>
      <c r="E7" s="215" t="s">
        <v>91</v>
      </c>
      <c r="F7" s="207" t="s">
        <v>2</v>
      </c>
      <c r="G7" s="207"/>
      <c r="H7" s="207"/>
      <c r="J7" s="141"/>
      <c r="K7" s="141"/>
    </row>
    <row r="8" spans="1:17" s="138" customFormat="1" x14ac:dyDescent="0.2">
      <c r="A8" s="207"/>
      <c r="B8" s="207"/>
      <c r="C8" s="207"/>
      <c r="D8" s="216"/>
      <c r="E8" s="216"/>
      <c r="F8" s="139" t="s">
        <v>3</v>
      </c>
      <c r="G8" s="140" t="s">
        <v>4</v>
      </c>
      <c r="H8" s="207" t="s">
        <v>5</v>
      </c>
      <c r="J8" s="141"/>
      <c r="K8" s="141"/>
    </row>
    <row r="9" spans="1:17" s="138" customFormat="1" ht="13.5" thickBot="1" x14ac:dyDescent="0.25">
      <c r="A9" s="207"/>
      <c r="B9" s="207"/>
      <c r="C9" s="207"/>
      <c r="D9" s="217"/>
      <c r="E9" s="217"/>
      <c r="F9" s="142" t="s">
        <v>48</v>
      </c>
      <c r="G9" s="143" t="s">
        <v>48</v>
      </c>
      <c r="H9" s="207"/>
      <c r="J9" s="196"/>
      <c r="K9" s="196"/>
      <c r="M9" s="157"/>
      <c r="N9" s="157"/>
      <c r="O9" s="157"/>
      <c r="P9" s="157"/>
      <c r="Q9" s="157"/>
    </row>
    <row r="10" spans="1:17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102" t="s">
        <v>68</v>
      </c>
      <c r="N10" s="103" t="s">
        <v>69</v>
      </c>
      <c r="O10" s="104" t="s">
        <v>70</v>
      </c>
      <c r="P10" s="52"/>
      <c r="Q10" s="52"/>
    </row>
    <row r="11" spans="1:17" x14ac:dyDescent="0.2">
      <c r="A11" s="158" t="s">
        <v>50</v>
      </c>
      <c r="B11" s="159"/>
      <c r="C11" s="160"/>
      <c r="D11" s="5">
        <f>E11*K11</f>
        <v>0</v>
      </c>
      <c r="E11" s="144">
        <v>0</v>
      </c>
      <c r="F11" s="28">
        <f>ROUND(SUM(PI:CoPI5!E11),0)</f>
        <v>0</v>
      </c>
      <c r="G11" s="29">
        <f>ROUND(SUM(PI:CoPI5!F11),0)</f>
        <v>0</v>
      </c>
      <c r="H11" s="29">
        <f t="shared" ref="H11:H16" si="0">ROUND(SUM(F11:G11),0)</f>
        <v>0</v>
      </c>
      <c r="J11" s="25">
        <v>0</v>
      </c>
      <c r="K11" s="24">
        <v>9</v>
      </c>
      <c r="M11" s="105" t="s">
        <v>50</v>
      </c>
      <c r="N11" s="106">
        <f>PI!H65</f>
        <v>0</v>
      </c>
      <c r="O11" s="145" t="e">
        <f>N11/$N$17</f>
        <v>#DIV/0!</v>
      </c>
      <c r="P11" s="51"/>
      <c r="Q11" s="51"/>
    </row>
    <row r="12" spans="1:17" x14ac:dyDescent="0.2">
      <c r="A12" s="158" t="s">
        <v>51</v>
      </c>
      <c r="B12" s="159"/>
      <c r="C12" s="160"/>
      <c r="D12" s="133">
        <f t="shared" ref="D12:D16" si="1">E12*K12</f>
        <v>0</v>
      </c>
      <c r="E12" s="144">
        <v>0</v>
      </c>
      <c r="F12" s="28">
        <f>ROUND(SUM(PI:CoPI5!E12),0)</f>
        <v>0</v>
      </c>
      <c r="G12" s="29">
        <f>ROUND(SUM(PI:CoPI5!F12),0)</f>
        <v>0</v>
      </c>
      <c r="H12" s="29">
        <f t="shared" si="0"/>
        <v>0</v>
      </c>
      <c r="J12" s="25">
        <v>0</v>
      </c>
      <c r="K12" s="24">
        <v>9</v>
      </c>
      <c r="M12" s="105" t="s">
        <v>51</v>
      </c>
      <c r="N12" s="106">
        <f>CoPI1!H65</f>
        <v>0</v>
      </c>
      <c r="O12" s="145" t="e">
        <f t="shared" ref="O12:O17" si="2">N12/$N$17</f>
        <v>#DIV/0!</v>
      </c>
      <c r="P12" s="51"/>
      <c r="Q12" s="51"/>
    </row>
    <row r="13" spans="1:17" x14ac:dyDescent="0.2">
      <c r="A13" s="158" t="s">
        <v>52</v>
      </c>
      <c r="B13" s="159"/>
      <c r="C13" s="160"/>
      <c r="D13" s="133">
        <f t="shared" si="1"/>
        <v>0</v>
      </c>
      <c r="E13" s="144">
        <v>0</v>
      </c>
      <c r="F13" s="28">
        <f>ROUND(SUM(PI:CoPI5!E13),0)</f>
        <v>0</v>
      </c>
      <c r="G13" s="29">
        <f>ROUND(SUM(PI:CoPI5!F13),0)</f>
        <v>0</v>
      </c>
      <c r="H13" s="29">
        <f t="shared" si="0"/>
        <v>0</v>
      </c>
      <c r="J13" s="25">
        <v>0</v>
      </c>
      <c r="K13" s="24">
        <v>9</v>
      </c>
      <c r="M13" s="105" t="s">
        <v>52</v>
      </c>
      <c r="N13" s="106">
        <f>CoPI2!H65</f>
        <v>0</v>
      </c>
      <c r="O13" s="145" t="e">
        <f t="shared" si="2"/>
        <v>#DIV/0!</v>
      </c>
      <c r="P13" s="51"/>
      <c r="Q13" s="51"/>
    </row>
    <row r="14" spans="1:17" x14ac:dyDescent="0.2">
      <c r="A14" s="158" t="s">
        <v>53</v>
      </c>
      <c r="B14" s="159"/>
      <c r="C14" s="160"/>
      <c r="D14" s="133">
        <f t="shared" si="1"/>
        <v>0</v>
      </c>
      <c r="E14" s="144">
        <v>0</v>
      </c>
      <c r="F14" s="28">
        <f>ROUND(SUM(PI:CoPI5!E14),0)</f>
        <v>0</v>
      </c>
      <c r="G14" s="29">
        <f>ROUND(SUM(PI:CoPI5!F14),0)</f>
        <v>0</v>
      </c>
      <c r="H14" s="29">
        <f t="shared" si="0"/>
        <v>0</v>
      </c>
      <c r="J14" s="25">
        <v>0</v>
      </c>
      <c r="K14" s="24">
        <v>9</v>
      </c>
      <c r="M14" s="105" t="s">
        <v>53</v>
      </c>
      <c r="N14" s="106">
        <f>CoPI3!H65</f>
        <v>0</v>
      </c>
      <c r="O14" s="145" t="e">
        <f t="shared" si="2"/>
        <v>#DIV/0!</v>
      </c>
      <c r="P14" s="51"/>
      <c r="Q14" s="51"/>
    </row>
    <row r="15" spans="1:17" x14ac:dyDescent="0.2">
      <c r="A15" s="158" t="s">
        <v>54</v>
      </c>
      <c r="B15" s="159"/>
      <c r="C15" s="160"/>
      <c r="D15" s="133">
        <f t="shared" si="1"/>
        <v>0</v>
      </c>
      <c r="E15" s="144">
        <v>0</v>
      </c>
      <c r="F15" s="28">
        <f>ROUND(SUM(PI:CoPI5!E15),0)</f>
        <v>0</v>
      </c>
      <c r="G15" s="29">
        <f>ROUND(SUM(PI:CoPI5!F15),0)</f>
        <v>0</v>
      </c>
      <c r="H15" s="29">
        <f t="shared" si="0"/>
        <v>0</v>
      </c>
      <c r="J15" s="25">
        <v>0</v>
      </c>
      <c r="K15" s="24">
        <v>9</v>
      </c>
      <c r="M15" s="105" t="s">
        <v>54</v>
      </c>
      <c r="N15" s="106">
        <f>CoPI4!H65</f>
        <v>0</v>
      </c>
      <c r="O15" s="145" t="e">
        <f t="shared" si="2"/>
        <v>#DIV/0!</v>
      </c>
      <c r="P15" s="51"/>
      <c r="Q15" s="51"/>
    </row>
    <row r="16" spans="1:17" x14ac:dyDescent="0.2">
      <c r="A16" s="158" t="s">
        <v>55</v>
      </c>
      <c r="B16" s="159"/>
      <c r="C16" s="160"/>
      <c r="D16" s="133">
        <f t="shared" si="1"/>
        <v>0</v>
      </c>
      <c r="E16" s="144">
        <v>0</v>
      </c>
      <c r="F16" s="28">
        <f>ROUND(SUM(PI:CoPI5!E16),0)</f>
        <v>0</v>
      </c>
      <c r="G16" s="29">
        <f>ROUND(SUM(PI:CoPI5!F16),0)</f>
        <v>0</v>
      </c>
      <c r="H16" s="29">
        <f t="shared" si="0"/>
        <v>0</v>
      </c>
      <c r="J16" s="25">
        <v>0</v>
      </c>
      <c r="K16" s="24">
        <v>9</v>
      </c>
      <c r="M16" s="105" t="s">
        <v>55</v>
      </c>
      <c r="N16" s="106">
        <f>CoPI5!H65</f>
        <v>0</v>
      </c>
      <c r="O16" s="145" t="e">
        <f t="shared" si="2"/>
        <v>#DIV/0!</v>
      </c>
      <c r="P16" s="51"/>
      <c r="Q16" s="51"/>
    </row>
    <row r="17" spans="1:17" ht="13.5" thickBot="1" x14ac:dyDescent="0.25">
      <c r="A17" s="171"/>
      <c r="B17" s="172"/>
      <c r="C17" s="173"/>
      <c r="D17" s="5"/>
      <c r="E17" s="133"/>
      <c r="F17" s="28"/>
      <c r="G17" s="29"/>
      <c r="H17" s="29"/>
      <c r="J17" s="3"/>
      <c r="K17" s="3"/>
      <c r="M17" s="107" t="s">
        <v>71</v>
      </c>
      <c r="N17" s="108">
        <f>SUM(N11:N16)</f>
        <v>0</v>
      </c>
      <c r="O17" s="146" t="e">
        <f t="shared" si="2"/>
        <v>#DIV/0!</v>
      </c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ROUND(SUM(F11:F16),0)</f>
        <v>0</v>
      </c>
      <c r="G18" s="29">
        <f>ROUND(SUM(G11:G16),0)</f>
        <v>0</v>
      </c>
      <c r="H18" s="29">
        <f>ROUND(SUM(F18:G18),0)</f>
        <v>0</v>
      </c>
      <c r="J18" s="3"/>
      <c r="K18" s="3"/>
      <c r="M18" s="157"/>
      <c r="N18" s="157"/>
      <c r="O18" s="157"/>
      <c r="P18" s="157"/>
      <c r="Q18" s="157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3"/>
      <c r="K19" s="3"/>
      <c r="M19" s="52"/>
      <c r="N19" s="52"/>
      <c r="O19" s="52"/>
      <c r="P19" s="52"/>
      <c r="Q19" s="52"/>
    </row>
    <row r="20" spans="1:17" x14ac:dyDescent="0.2">
      <c r="A20" s="177" t="s">
        <v>38</v>
      </c>
      <c r="B20" s="178"/>
      <c r="C20" s="179"/>
      <c r="D20" s="17"/>
      <c r="E20" s="17"/>
      <c r="F20" s="28">
        <f>ROUND(SUM(PI:CoPI5!E20),0)</f>
        <v>0</v>
      </c>
      <c r="G20" s="29">
        <f>ROUND(SUM(PI:CoPI5!F20),0)</f>
        <v>0</v>
      </c>
      <c r="H20" s="29">
        <f t="shared" ref="H20:H59" si="3">ROUND(SUM(F20:G20),0)</f>
        <v>0</v>
      </c>
      <c r="J20" s="3"/>
      <c r="K20" s="3"/>
    </row>
    <row r="21" spans="1:17" x14ac:dyDescent="0.2">
      <c r="A21" s="177" t="s">
        <v>62</v>
      </c>
      <c r="B21" s="178"/>
      <c r="C21" s="179"/>
      <c r="D21" s="17">
        <v>0</v>
      </c>
      <c r="E21" s="17"/>
      <c r="F21" s="28">
        <f>ROUND(SUM(PI:CoPI5!E21),0)</f>
        <v>0</v>
      </c>
      <c r="G21" s="29">
        <f>ROUND(SUM(PI:CoPI5!F21),0)</f>
        <v>0</v>
      </c>
      <c r="H21" s="29">
        <f t="shared" si="3"/>
        <v>0</v>
      </c>
      <c r="J21" s="3"/>
      <c r="K21" s="3"/>
    </row>
    <row r="22" spans="1:17" x14ac:dyDescent="0.2">
      <c r="A22" s="177" t="s">
        <v>63</v>
      </c>
      <c r="B22" s="178"/>
      <c r="C22" s="179"/>
      <c r="D22" s="17">
        <v>0</v>
      </c>
      <c r="E22" s="17"/>
      <c r="F22" s="28">
        <f>ROUND(SUM(PI:CoPI5!E22),0)</f>
        <v>0</v>
      </c>
      <c r="G22" s="29">
        <f>ROUND(SUM(PI:CoPI5!F22),0)</f>
        <v>0</v>
      </c>
      <c r="H22" s="29">
        <f t="shared" si="3"/>
        <v>0</v>
      </c>
      <c r="J22" s="3"/>
      <c r="K22" s="3"/>
    </row>
    <row r="23" spans="1:17" s="78" customFormat="1" x14ac:dyDescent="0.2">
      <c r="A23" s="177" t="s">
        <v>64</v>
      </c>
      <c r="B23" s="178"/>
      <c r="C23" s="179"/>
      <c r="D23" s="17">
        <v>0</v>
      </c>
      <c r="E23" s="17"/>
      <c r="F23" s="28">
        <f>ROUND(SUM(PI:CoPI5!E23),0)</f>
        <v>0</v>
      </c>
      <c r="G23" s="29">
        <f>ROUND(SUM(PI:CoPI5!F23),0)</f>
        <v>0</v>
      </c>
      <c r="H23" s="29">
        <f t="shared" si="3"/>
        <v>0</v>
      </c>
      <c r="J23" s="79"/>
      <c r="K23" s="79"/>
    </row>
    <row r="24" spans="1:17" x14ac:dyDescent="0.2">
      <c r="A24" s="177" t="s">
        <v>56</v>
      </c>
      <c r="B24" s="178"/>
      <c r="C24" s="179"/>
      <c r="D24" s="17"/>
      <c r="E24" s="17"/>
      <c r="F24" s="28">
        <f>ROUND(SUM(PI:CoPI5!E23),0)</f>
        <v>0</v>
      </c>
      <c r="G24" s="29">
        <f>ROUND(SUM(PI:CoPI5!F23),0)</f>
        <v>0</v>
      </c>
      <c r="H24" s="29">
        <f t="shared" si="3"/>
        <v>0</v>
      </c>
      <c r="J24" s="3"/>
      <c r="K24" s="3"/>
    </row>
    <row r="25" spans="1:17" x14ac:dyDescent="0.2">
      <c r="A25" s="177"/>
      <c r="B25" s="178"/>
      <c r="C25" s="179"/>
      <c r="D25" s="17"/>
      <c r="E25" s="17"/>
      <c r="F25" s="28"/>
      <c r="G25" s="29"/>
      <c r="H25" s="29"/>
      <c r="J25" s="3"/>
      <c r="K25" s="3"/>
    </row>
    <row r="26" spans="1:17" x14ac:dyDescent="0.2">
      <c r="A26" s="177" t="s">
        <v>67</v>
      </c>
      <c r="B26" s="178"/>
      <c r="C26" s="179"/>
      <c r="D26" s="17"/>
      <c r="E26" s="17"/>
      <c r="F26" s="28">
        <f>ROUND(SUM(F20:F24),0)</f>
        <v>0</v>
      </c>
      <c r="G26" s="29">
        <f>ROUND(SUM(G20:G24),0)</f>
        <v>0</v>
      </c>
      <c r="H26" s="29">
        <f t="shared" si="3"/>
        <v>0</v>
      </c>
      <c r="J26" s="3"/>
      <c r="K26" s="3"/>
    </row>
    <row r="27" spans="1:17" x14ac:dyDescent="0.2">
      <c r="A27" s="168" t="s">
        <v>34</v>
      </c>
      <c r="B27" s="169"/>
      <c r="C27" s="170"/>
      <c r="D27" s="15"/>
      <c r="E27" s="137"/>
      <c r="F27" s="28"/>
      <c r="G27" s="29"/>
      <c r="H27" s="29"/>
      <c r="J27" s="3"/>
      <c r="K27" s="3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ROUND(SUM(PI:CoPI5!E28),0)</f>
        <v>0</v>
      </c>
      <c r="G28" s="29">
        <f>ROUND(SUM(PI:CoPI5!F28),0)</f>
        <v>0</v>
      </c>
      <c r="H28" s="29">
        <f t="shared" si="3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ROUND(SUM(PI:CoPI5!E29),0)</f>
        <v>0</v>
      </c>
      <c r="G29" s="29">
        <f>ROUND(SUM(PI:CoPI5!F29),0)</f>
        <v>0</v>
      </c>
      <c r="H29" s="29">
        <f t="shared" si="3"/>
        <v>0</v>
      </c>
      <c r="J29" s="3"/>
      <c r="K29" s="3"/>
    </row>
    <row r="30" spans="1:17" x14ac:dyDescent="0.2">
      <c r="A30" s="199" t="s">
        <v>57</v>
      </c>
      <c r="B30" s="200"/>
      <c r="C30" s="201"/>
      <c r="D30" s="131">
        <v>0.02</v>
      </c>
      <c r="E30" s="131"/>
      <c r="F30" s="28">
        <f>ROUND(SUM(PI:CoPI5!E30),0)</f>
        <v>0</v>
      </c>
      <c r="G30" s="29">
        <f>ROUND(SUM(PI:CoPI5!F30),0)</f>
        <v>0</v>
      </c>
      <c r="H30" s="29">
        <f t="shared" si="3"/>
        <v>0</v>
      </c>
      <c r="J30" s="3"/>
      <c r="K30" s="3"/>
    </row>
    <row r="31" spans="1:17" x14ac:dyDescent="0.2">
      <c r="A31" s="211" t="s">
        <v>56</v>
      </c>
      <c r="B31" s="212"/>
      <c r="C31" s="213"/>
      <c r="D31" s="131">
        <v>0.14000000000000001</v>
      </c>
      <c r="E31" s="131"/>
      <c r="F31" s="28">
        <f>ROUND(SUM(PI:CoPI5!E31),0)</f>
        <v>0</v>
      </c>
      <c r="G31" s="29">
        <f>ROUND(SUM(PI:CoPI5!F31),0)</f>
        <v>0</v>
      </c>
      <c r="H31" s="29">
        <f t="shared" si="3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29"/>
      <c r="H32" s="29"/>
      <c r="J32" s="3"/>
      <c r="K32" s="3"/>
    </row>
    <row r="33" spans="1:11" x14ac:dyDescent="0.2">
      <c r="A33" s="174" t="s">
        <v>36</v>
      </c>
      <c r="B33" s="175"/>
      <c r="C33" s="176"/>
      <c r="D33" s="6"/>
      <c r="E33" s="134"/>
      <c r="F33" s="28">
        <f>ROUND(SUM(F28:F31),0)</f>
        <v>0</v>
      </c>
      <c r="G33" s="29">
        <f>ROUND(SUM(G28:G31),0)</f>
        <v>0</v>
      </c>
      <c r="H33" s="29">
        <f t="shared" si="3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3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28"/>
      <c r="G35" s="29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f>ROUND(SUM(PI:CoPI5!E36),0)</f>
        <v>0</v>
      </c>
      <c r="G36" s="29">
        <f>ROUND(SUM(PI:CoPI5!F36),0)</f>
        <v>0</v>
      </c>
      <c r="H36" s="29">
        <f t="shared" si="3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f>ROUND(SUM(PI:CoPI5!E39),0)</f>
        <v>0</v>
      </c>
      <c r="G39" s="29">
        <f>ROUND(SUM(PI:CoPI5!F39),0)</f>
        <v>0</v>
      </c>
      <c r="H39" s="29">
        <f t="shared" si="3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f>ROUND(SUM(PI:CoPI5!E40),0)</f>
        <v>0</v>
      </c>
      <c r="G40" s="29">
        <f>ROUND(SUM(PI:CoPI5!F40),0)</f>
        <v>0</v>
      </c>
      <c r="H40" s="29">
        <f t="shared" si="3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12"/>
      <c r="E41" s="135"/>
      <c r="F41" s="31">
        <f>ROUND(F40+F39,0)</f>
        <v>0</v>
      </c>
      <c r="G41" s="32">
        <f>ROUND(G40+G39,0)</f>
        <v>0</v>
      </c>
      <c r="H41" s="32">
        <f t="shared" si="3"/>
        <v>0</v>
      </c>
      <c r="J41" s="4"/>
      <c r="K41" s="4"/>
    </row>
    <row r="42" spans="1:11" x14ac:dyDescent="0.2">
      <c r="A42" s="183"/>
      <c r="B42" s="184"/>
      <c r="C42" s="185"/>
      <c r="D42" s="18"/>
      <c r="E42" s="135"/>
      <c r="F42" s="28"/>
      <c r="G42" s="29"/>
      <c r="H42" s="29"/>
      <c r="J42" s="4"/>
      <c r="K42" s="4"/>
    </row>
    <row r="43" spans="1:11" ht="12.75" customHeight="1" x14ac:dyDescent="0.2">
      <c r="A43" s="161" t="s">
        <v>10</v>
      </c>
      <c r="B43" s="162"/>
      <c r="C43" s="163"/>
      <c r="D43" s="1"/>
      <c r="E43" s="1"/>
      <c r="F43" s="28"/>
      <c r="G43" s="29"/>
      <c r="H43" s="29"/>
      <c r="J43" s="3"/>
      <c r="K43" s="3"/>
    </row>
    <row r="44" spans="1:11" ht="12.75" customHeight="1" x14ac:dyDescent="0.2">
      <c r="A44" s="174" t="s">
        <v>16</v>
      </c>
      <c r="B44" s="175"/>
      <c r="C44" s="176"/>
      <c r="D44" s="9"/>
      <c r="E44" s="9"/>
      <c r="F44" s="28">
        <f>ROUND(SUM(PI:CoPI5!E44),0)</f>
        <v>0</v>
      </c>
      <c r="G44" s="29">
        <f>ROUND(SUM(PI:CoPI5!F44),0)</f>
        <v>0</v>
      </c>
      <c r="H44" s="29">
        <f t="shared" si="3"/>
        <v>0</v>
      </c>
      <c r="J44" s="3"/>
      <c r="K44" s="3"/>
    </row>
    <row r="45" spans="1:11" ht="12.75" customHeight="1" x14ac:dyDescent="0.2">
      <c r="A45" s="174" t="s">
        <v>17</v>
      </c>
      <c r="B45" s="175"/>
      <c r="C45" s="176"/>
      <c r="D45" s="9"/>
      <c r="E45" s="9"/>
      <c r="F45" s="28">
        <f>ROUND(SUM(PI:CoPI5!E45),0)</f>
        <v>0</v>
      </c>
      <c r="G45" s="29">
        <f>ROUND(SUM(PI:CoPI5!F45),0)</f>
        <v>0</v>
      </c>
      <c r="H45" s="29">
        <f t="shared" si="3"/>
        <v>0</v>
      </c>
      <c r="J45" s="3"/>
      <c r="K45" s="3"/>
    </row>
    <row r="46" spans="1:11" ht="12.75" customHeight="1" x14ac:dyDescent="0.2">
      <c r="A46" s="174" t="s">
        <v>18</v>
      </c>
      <c r="B46" s="175"/>
      <c r="C46" s="176"/>
      <c r="D46" s="9"/>
      <c r="E46" s="9"/>
      <c r="F46" s="28">
        <f>ROUND(SUM(PI:CoPI5!E46),0)</f>
        <v>0</v>
      </c>
      <c r="G46" s="29">
        <f>ROUND(SUM(PI:CoPI5!F46),0)</f>
        <v>0</v>
      </c>
      <c r="H46" s="29">
        <f t="shared" si="3"/>
        <v>0</v>
      </c>
      <c r="J46" s="3"/>
      <c r="K46" s="3"/>
    </row>
    <row r="47" spans="1:11" ht="12.75" customHeight="1" x14ac:dyDescent="0.2">
      <c r="A47" s="174" t="s">
        <v>19</v>
      </c>
      <c r="B47" s="175"/>
      <c r="C47" s="176"/>
      <c r="D47" s="9"/>
      <c r="E47" s="9"/>
      <c r="F47" s="28">
        <f>ROUND(SUM(PI:CoPI5!E47),0)</f>
        <v>0</v>
      </c>
      <c r="G47" s="29">
        <f>ROUND(SUM(PI:CoPI5!F47),0)</f>
        <v>0</v>
      </c>
      <c r="H47" s="29">
        <f t="shared" si="3"/>
        <v>0</v>
      </c>
      <c r="J47" s="3"/>
      <c r="K47" s="3"/>
    </row>
    <row r="48" spans="1:11" ht="12.75" customHeight="1" x14ac:dyDescent="0.2">
      <c r="A48" s="174" t="s">
        <v>20</v>
      </c>
      <c r="B48" s="175"/>
      <c r="C48" s="176"/>
      <c r="D48" s="9"/>
      <c r="E48" s="9"/>
      <c r="F48" s="28">
        <f>ROUND(SUM(PI:CoPI5!E48),0)</f>
        <v>0</v>
      </c>
      <c r="G48" s="29">
        <f>ROUND(SUM(PI:CoPI5!F48),0)</f>
        <v>0</v>
      </c>
      <c r="H48" s="29">
        <f t="shared" si="3"/>
        <v>0</v>
      </c>
      <c r="J48" s="3"/>
      <c r="K48" s="3"/>
    </row>
    <row r="49" spans="1:12" ht="12.75" customHeight="1" x14ac:dyDescent="0.2">
      <c r="A49" s="183" t="s">
        <v>28</v>
      </c>
      <c r="B49" s="184"/>
      <c r="C49" s="185"/>
      <c r="D49" s="12"/>
      <c r="E49" s="135"/>
      <c r="F49" s="31">
        <f>ROUND(SUM(F44:F48),0)</f>
        <v>0</v>
      </c>
      <c r="G49" s="32">
        <f>ROUND(SUM(G44:G48),0)</f>
        <v>0</v>
      </c>
      <c r="H49" s="32">
        <f t="shared" si="3"/>
        <v>0</v>
      </c>
      <c r="J49" s="4"/>
      <c r="K49" s="3"/>
    </row>
    <row r="50" spans="1:12" ht="12.75" customHeight="1" x14ac:dyDescent="0.2">
      <c r="A50" s="183"/>
      <c r="B50" s="184"/>
      <c r="C50" s="185"/>
      <c r="D50" s="18"/>
      <c r="E50" s="135"/>
      <c r="F50" s="28"/>
      <c r="G50" s="29"/>
      <c r="H50" s="29"/>
      <c r="J50" s="4"/>
      <c r="K50" s="3"/>
    </row>
    <row r="51" spans="1:12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2" x14ac:dyDescent="0.2">
      <c r="A52" s="202" t="s">
        <v>21</v>
      </c>
      <c r="B52" s="203"/>
      <c r="C52" s="204"/>
      <c r="D52" s="13"/>
      <c r="E52" s="13"/>
      <c r="F52" s="28">
        <f>ROUND(SUM(PI:CoPI5!E52),0)</f>
        <v>0</v>
      </c>
      <c r="G52" s="29">
        <f>ROUND(SUM(PI:CoPI5!F52),0)</f>
        <v>0</v>
      </c>
      <c r="H52" s="29">
        <f t="shared" si="3"/>
        <v>0</v>
      </c>
      <c r="J52" s="3"/>
      <c r="K52" s="3"/>
    </row>
    <row r="53" spans="1:12" x14ac:dyDescent="0.2">
      <c r="A53" s="202" t="s">
        <v>22</v>
      </c>
      <c r="B53" s="203"/>
      <c r="C53" s="204"/>
      <c r="D53" s="13"/>
      <c r="E53" s="13"/>
      <c r="F53" s="28">
        <f>ROUND(SUM(PI:CoPI5!E53),0)</f>
        <v>0</v>
      </c>
      <c r="G53" s="29">
        <f>ROUND(SUM(PI:CoPI5!F53),0)</f>
        <v>0</v>
      </c>
      <c r="H53" s="29">
        <f t="shared" si="3"/>
        <v>0</v>
      </c>
      <c r="J53" s="3"/>
      <c r="K53" s="3"/>
    </row>
    <row r="54" spans="1:12" x14ac:dyDescent="0.2">
      <c r="A54" s="202" t="s">
        <v>23</v>
      </c>
      <c r="B54" s="203"/>
      <c r="C54" s="204"/>
      <c r="D54" s="13"/>
      <c r="E54" s="13"/>
      <c r="F54" s="28">
        <f>ROUND(SUM(PI:CoPI5!E54),0)</f>
        <v>0</v>
      </c>
      <c r="G54" s="29">
        <f>ROUND(SUM(PI:CoPI5!F54),0)</f>
        <v>0</v>
      </c>
      <c r="H54" s="29">
        <f t="shared" si="3"/>
        <v>0</v>
      </c>
      <c r="J54" s="3"/>
      <c r="K54" s="3"/>
    </row>
    <row r="55" spans="1:12" ht="12.75" customHeight="1" x14ac:dyDescent="0.2">
      <c r="A55" s="202" t="s">
        <v>24</v>
      </c>
      <c r="B55" s="203"/>
      <c r="C55" s="204"/>
      <c r="D55" s="13"/>
      <c r="E55" s="13"/>
      <c r="F55" s="28">
        <f>ROUND(SUM(PI:CoPI5!E55),0)</f>
        <v>0</v>
      </c>
      <c r="G55" s="29">
        <f>ROUND(SUM(PI:CoPI5!F55),0)</f>
        <v>0</v>
      </c>
      <c r="H55" s="29">
        <f t="shared" si="3"/>
        <v>0</v>
      </c>
      <c r="J55" s="3"/>
      <c r="K55" s="3"/>
    </row>
    <row r="56" spans="1:12" x14ac:dyDescent="0.2">
      <c r="A56" s="202" t="s">
        <v>25</v>
      </c>
      <c r="B56" s="203"/>
      <c r="C56" s="204"/>
      <c r="D56" s="13"/>
      <c r="E56" s="13"/>
      <c r="F56" s="28">
        <f>ROUND(SUM(PI:CoPI5!E56),0)</f>
        <v>0</v>
      </c>
      <c r="G56" s="29">
        <f>ROUND(SUM(PI:CoPI5!F56),0)</f>
        <v>0</v>
      </c>
      <c r="H56" s="29">
        <f t="shared" si="3"/>
        <v>0</v>
      </c>
      <c r="J56" s="3"/>
      <c r="K56" s="3"/>
    </row>
    <row r="57" spans="1:12" ht="12.75" customHeight="1" x14ac:dyDescent="0.2">
      <c r="A57" s="202" t="s">
        <v>26</v>
      </c>
      <c r="B57" s="203"/>
      <c r="C57" s="204"/>
      <c r="D57" s="13"/>
      <c r="E57" s="13"/>
      <c r="F57" s="28">
        <f>ROUND(SUM(PI:CoPI5!E57),0)</f>
        <v>0</v>
      </c>
      <c r="G57" s="29">
        <f>ROUND(SUM(PI:CoPI5!F57),0)</f>
        <v>0</v>
      </c>
      <c r="H57" s="29">
        <f t="shared" si="3"/>
        <v>0</v>
      </c>
    </row>
    <row r="58" spans="1:12" x14ac:dyDescent="0.2">
      <c r="A58" s="174" t="s">
        <v>32</v>
      </c>
      <c r="B58" s="175"/>
      <c r="C58" s="176"/>
      <c r="D58" s="13">
        <f>D21</f>
        <v>0</v>
      </c>
      <c r="E58" s="13"/>
      <c r="F58" s="28">
        <f>ROUND(SUM(PI:CoPI5!E58),0)</f>
        <v>0</v>
      </c>
      <c r="G58" s="29">
        <f>ROUND(SUM(PI:CoPI5!F58),0)</f>
        <v>0</v>
      </c>
      <c r="H58" s="29">
        <f t="shared" si="3"/>
        <v>0</v>
      </c>
      <c r="J58" s="26" t="s">
        <v>43</v>
      </c>
      <c r="K58" s="26" t="s">
        <v>44</v>
      </c>
    </row>
    <row r="59" spans="1:12" x14ac:dyDescent="0.2">
      <c r="A59" s="174" t="s">
        <v>20</v>
      </c>
      <c r="B59" s="175"/>
      <c r="C59" s="176"/>
      <c r="D59" s="6"/>
      <c r="E59" s="134"/>
      <c r="F59" s="28">
        <f>ROUND(SUM(PI:CoPI5!E59),0)</f>
        <v>0</v>
      </c>
      <c r="G59" s="29">
        <f>ROUND(SUM(PI:CoPI5!F59),0)</f>
        <v>0</v>
      </c>
      <c r="H59" s="29">
        <f t="shared" si="3"/>
        <v>0</v>
      </c>
      <c r="J59" s="42">
        <v>369.65</v>
      </c>
      <c r="K59" s="24">
        <v>24</v>
      </c>
      <c r="L59" s="49"/>
    </row>
    <row r="60" spans="1:12" x14ac:dyDescent="0.2">
      <c r="A60" s="183" t="s">
        <v>27</v>
      </c>
      <c r="B60" s="184"/>
      <c r="C60" s="185"/>
      <c r="D60" s="12"/>
      <c r="E60" s="135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49"/>
    </row>
    <row r="61" spans="1:12" ht="13.5" thickBot="1" x14ac:dyDescent="0.2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"/>
      <c r="K61" s="4"/>
    </row>
    <row r="62" spans="1:12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ROUND(G61-G58-G36-G56,0)</f>
        <v>0</v>
      </c>
      <c r="H62" s="36">
        <f>ROUND(SUM(F62:G62),0)</f>
        <v>0</v>
      </c>
      <c r="J62" s="8"/>
      <c r="K62" s="8"/>
    </row>
    <row r="63" spans="1:12" ht="13.5" thickBot="1" x14ac:dyDescent="0.25">
      <c r="A63" s="189" t="s">
        <v>45</v>
      </c>
      <c r="B63" s="190"/>
      <c r="C63" s="191"/>
      <c r="D63" s="27">
        <v>0.49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2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9" x14ac:dyDescent="0.2">
      <c r="A65" s="164" t="s">
        <v>31</v>
      </c>
      <c r="B65" s="165"/>
      <c r="C65" s="165"/>
      <c r="D65" s="165"/>
      <c r="E65" s="165"/>
      <c r="F65" s="165"/>
      <c r="G65" s="165"/>
      <c r="H65" s="197">
        <f>ROUND(H64,0)</f>
        <v>0</v>
      </c>
    </row>
    <row r="66" spans="1:9" x14ac:dyDescent="0.2">
      <c r="A66" s="166"/>
      <c r="B66" s="167"/>
      <c r="C66" s="167"/>
      <c r="D66" s="167"/>
      <c r="E66" s="167"/>
      <c r="F66" s="167"/>
      <c r="G66" s="167"/>
      <c r="H66" s="198"/>
    </row>
    <row r="67" spans="1:9" x14ac:dyDescent="0.2">
      <c r="F67" s="10"/>
    </row>
    <row r="68" spans="1:9" x14ac:dyDescent="0.2">
      <c r="A68" s="132" t="s">
        <v>89</v>
      </c>
      <c r="F68" s="10"/>
    </row>
    <row r="69" spans="1:9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9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</row>
    <row r="71" spans="1:9" x14ac:dyDescent="0.2">
      <c r="A71" s="195"/>
      <c r="B71" s="195"/>
      <c r="C71" s="195"/>
      <c r="D71" s="11"/>
      <c r="E71" s="136"/>
      <c r="F71" s="10"/>
    </row>
    <row r="72" spans="1:9" x14ac:dyDescent="0.2">
      <c r="A72" s="10"/>
      <c r="B72" s="10"/>
      <c r="C72" s="10"/>
      <c r="D72" s="10"/>
      <c r="E72" s="10"/>
      <c r="F72" s="10"/>
    </row>
    <row r="73" spans="1:9" x14ac:dyDescent="0.2">
      <c r="F73" s="10"/>
    </row>
    <row r="74" spans="1:9" x14ac:dyDescent="0.2">
      <c r="F74" s="10"/>
    </row>
    <row r="75" spans="1:9" x14ac:dyDescent="0.2">
      <c r="F75" s="10"/>
    </row>
    <row r="76" spans="1:9" x14ac:dyDescent="0.2">
      <c r="F76" s="10"/>
    </row>
    <row r="77" spans="1:9" x14ac:dyDescent="0.2">
      <c r="F77" s="10"/>
    </row>
    <row r="78" spans="1:9" x14ac:dyDescent="0.2">
      <c r="F78" s="10"/>
    </row>
    <row r="79" spans="1:9" x14ac:dyDescent="0.2">
      <c r="F79" s="10"/>
    </row>
    <row r="80" spans="1:9" x14ac:dyDescent="0.2">
      <c r="F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</sheetData>
  <sheetProtection selectLockedCells="1" selectUnlockedCells="1"/>
  <mergeCells count="72">
    <mergeCell ref="G2:H2"/>
    <mergeCell ref="A29:C29"/>
    <mergeCell ref="A31:C31"/>
    <mergeCell ref="A32:C32"/>
    <mergeCell ref="A33:C33"/>
    <mergeCell ref="A24:C24"/>
    <mergeCell ref="A25:C25"/>
    <mergeCell ref="A26:C26"/>
    <mergeCell ref="A6:H6"/>
    <mergeCell ref="D7:D9"/>
    <mergeCell ref="F7:H7"/>
    <mergeCell ref="A11:C11"/>
    <mergeCell ref="A7:C9"/>
    <mergeCell ref="A17:C17"/>
    <mergeCell ref="A23:C23"/>
    <mergeCell ref="E7:E9"/>
    <mergeCell ref="A1:H1"/>
    <mergeCell ref="A3:H3"/>
    <mergeCell ref="A52:C52"/>
    <mergeCell ref="A53:C53"/>
    <mergeCell ref="A58:C58"/>
    <mergeCell ref="A42:C42"/>
    <mergeCell ref="A43:C43"/>
    <mergeCell ref="A47:C47"/>
    <mergeCell ref="A49:C49"/>
    <mergeCell ref="A50:C50"/>
    <mergeCell ref="H8:H9"/>
    <mergeCell ref="A56:C56"/>
    <mergeCell ref="A35:C35"/>
    <mergeCell ref="A36:C36"/>
    <mergeCell ref="A4:H4"/>
    <mergeCell ref="A2:F2"/>
    <mergeCell ref="A71:C71"/>
    <mergeCell ref="J9:K9"/>
    <mergeCell ref="H65:H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65:G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37:C37"/>
    <mergeCell ref="A38:C38"/>
    <mergeCell ref="A21:C21"/>
    <mergeCell ref="A22:C22"/>
    <mergeCell ref="M9:Q9"/>
    <mergeCell ref="M18:Q18"/>
    <mergeCell ref="A16:C16"/>
    <mergeCell ref="A10:C10"/>
    <mergeCell ref="A12:C12"/>
    <mergeCell ref="A13:C13"/>
    <mergeCell ref="A14:C14"/>
    <mergeCell ref="A15:C15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  <ignoredErrors>
    <ignoredError sqref="O11:O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"/>
  <sheetViews>
    <sheetView zoomScaleNormal="100" workbookViewId="0">
      <selection activeCell="G2" sqref="G2:H2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style="89" customWidth="1"/>
    <col min="10" max="10" width="9.85546875" bestFit="1" customWidth="1"/>
    <col min="13" max="13" width="11.42578125" customWidth="1"/>
    <col min="14" max="15" width="12" customWidth="1"/>
    <col min="16" max="16" width="12.42578125" customWidth="1"/>
    <col min="17" max="17" width="12.5703125" customWidth="1"/>
  </cols>
  <sheetData>
    <row r="1" spans="1:14" s="52" customFormat="1" x14ac:dyDescent="0.2">
      <c r="A1" s="205" t="str">
        <f>'Cumulative Budget'!A1:H1</f>
        <v xml:space="preserve">PI Name: </v>
      </c>
      <c r="B1" s="205"/>
      <c r="C1" s="205"/>
      <c r="D1" s="205"/>
      <c r="E1" s="205"/>
      <c r="F1" s="205"/>
      <c r="G1" s="205"/>
      <c r="H1" s="205"/>
    </row>
    <row r="2" spans="1:14" s="52" customFormat="1" x14ac:dyDescent="0.2">
      <c r="A2" s="205" t="str">
        <f>'Cumulative Budget'!A2:F2</f>
        <v xml:space="preserve">Agency: </v>
      </c>
      <c r="B2" s="205"/>
      <c r="C2" s="205"/>
      <c r="D2" s="205"/>
      <c r="E2" s="205"/>
      <c r="F2" s="205"/>
      <c r="G2" s="205" t="str">
        <f>'Cumulative Budget'!G2:H2</f>
        <v>Program:</v>
      </c>
      <c r="H2" s="205"/>
    </row>
    <row r="3" spans="1:14" s="52" customFormat="1" ht="12.75" customHeight="1" x14ac:dyDescent="0.2">
      <c r="A3" s="206" t="str">
        <f>'Cumulative Budget'!A3:H3</f>
        <v xml:space="preserve">Proposal Title: 
</v>
      </c>
      <c r="B3" s="206"/>
      <c r="C3" s="206"/>
      <c r="D3" s="206"/>
      <c r="E3" s="206"/>
      <c r="F3" s="206"/>
      <c r="G3" s="206"/>
      <c r="H3" s="206"/>
    </row>
    <row r="4" spans="1:14" s="52" customFormat="1" ht="12.75" customHeight="1" x14ac:dyDescent="0.2">
      <c r="A4" s="206" t="str">
        <f>'Cumulative Budget'!A4:H4</f>
        <v>Project Dates:</v>
      </c>
      <c r="B4" s="206"/>
      <c r="C4" s="206"/>
      <c r="D4" s="206"/>
      <c r="E4" s="206"/>
      <c r="F4" s="206"/>
      <c r="G4" s="206"/>
      <c r="H4" s="206"/>
    </row>
    <row r="5" spans="1:14" x14ac:dyDescent="0.2">
      <c r="F5" s="10"/>
      <c r="H5" s="52"/>
    </row>
    <row r="6" spans="1:14" s="156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4" s="156" customFormat="1" x14ac:dyDescent="0.2">
      <c r="A7" s="207" t="s">
        <v>1</v>
      </c>
      <c r="B7" s="207"/>
      <c r="C7" s="207"/>
      <c r="D7" s="215" t="s">
        <v>92</v>
      </c>
      <c r="E7" s="215" t="s">
        <v>91</v>
      </c>
      <c r="F7" s="207" t="s">
        <v>2</v>
      </c>
      <c r="G7" s="207"/>
      <c r="H7" s="207"/>
      <c r="J7" s="141"/>
      <c r="K7" s="141"/>
    </row>
    <row r="8" spans="1:14" s="156" customFormat="1" x14ac:dyDescent="0.2">
      <c r="A8" s="207"/>
      <c r="B8" s="207"/>
      <c r="C8" s="207"/>
      <c r="D8" s="216"/>
      <c r="E8" s="216"/>
      <c r="F8" s="139" t="s">
        <v>3</v>
      </c>
      <c r="G8" s="151" t="s">
        <v>4</v>
      </c>
      <c r="H8" s="207" t="s">
        <v>5</v>
      </c>
      <c r="J8" s="141"/>
      <c r="K8" s="141"/>
    </row>
    <row r="9" spans="1:14" s="156" customFormat="1" x14ac:dyDescent="0.2">
      <c r="A9" s="207"/>
      <c r="B9" s="207"/>
      <c r="C9" s="207"/>
      <c r="D9" s="217"/>
      <c r="E9" s="217"/>
      <c r="F9" s="142" t="s">
        <v>48</v>
      </c>
      <c r="G9" s="152" t="s">
        <v>48</v>
      </c>
      <c r="H9" s="207"/>
      <c r="J9" s="196"/>
      <c r="K9" s="196"/>
      <c r="M9" s="220" t="s">
        <v>58</v>
      </c>
      <c r="N9" s="220"/>
    </row>
    <row r="10" spans="1:14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59" t="s">
        <v>3</v>
      </c>
      <c r="N10" s="60" t="s">
        <v>4</v>
      </c>
    </row>
    <row r="11" spans="1:14" x14ac:dyDescent="0.2">
      <c r="A11" s="158" t="str">
        <f>'Cumulative Budget'!A11:C11</f>
        <v>Dr. XXX (PI)</v>
      </c>
      <c r="B11" s="159"/>
      <c r="C11" s="160"/>
      <c r="D11" s="45">
        <f>E11*K11</f>
        <v>0</v>
      </c>
      <c r="E11" s="144">
        <v>0</v>
      </c>
      <c r="F11" s="28">
        <f t="shared" ref="F11:F16" si="0">ROUND(J11/K11*D11,0)</f>
        <v>0</v>
      </c>
      <c r="G11" s="29">
        <f t="shared" ref="G11:G16" si="1">ROUND(F11*1.035,0)</f>
        <v>0</v>
      </c>
      <c r="H11" s="29">
        <f t="shared" ref="H11:H16" si="2">ROUND(SUM(F11:G11),0)</f>
        <v>0</v>
      </c>
      <c r="J11" s="25">
        <v>0</v>
      </c>
      <c r="K11" s="24">
        <v>9</v>
      </c>
      <c r="M11" s="61">
        <f>SUM(J11)</f>
        <v>0</v>
      </c>
      <c r="N11" s="62">
        <f>J11*1.035</f>
        <v>0</v>
      </c>
    </row>
    <row r="12" spans="1:14" x14ac:dyDescent="0.2">
      <c r="A12" s="158"/>
      <c r="B12" s="159"/>
      <c r="C12" s="160"/>
      <c r="D12" s="45"/>
      <c r="E12" s="149"/>
      <c r="F12" s="28">
        <f t="shared" si="0"/>
        <v>0</v>
      </c>
      <c r="G12" s="29">
        <f t="shared" si="1"/>
        <v>0</v>
      </c>
      <c r="H12" s="29">
        <f t="shared" si="2"/>
        <v>0</v>
      </c>
      <c r="J12" s="25">
        <v>0</v>
      </c>
      <c r="K12" s="24">
        <v>9</v>
      </c>
      <c r="M12" s="61">
        <f t="shared" ref="M12:M16" si="3">SUM(J12)</f>
        <v>0</v>
      </c>
      <c r="N12" s="62">
        <f t="shared" ref="N12:N16" si="4">J12*1.035</f>
        <v>0</v>
      </c>
    </row>
    <row r="13" spans="1:14" x14ac:dyDescent="0.2">
      <c r="A13" s="158"/>
      <c r="B13" s="159"/>
      <c r="C13" s="160"/>
      <c r="D13" s="45"/>
      <c r="E13" s="149"/>
      <c r="F13" s="28">
        <f t="shared" si="0"/>
        <v>0</v>
      </c>
      <c r="G13" s="29">
        <f t="shared" si="1"/>
        <v>0</v>
      </c>
      <c r="H13" s="29">
        <f t="shared" si="2"/>
        <v>0</v>
      </c>
      <c r="J13" s="25">
        <v>0</v>
      </c>
      <c r="K13" s="24">
        <v>9</v>
      </c>
      <c r="M13" s="61">
        <f t="shared" si="3"/>
        <v>0</v>
      </c>
      <c r="N13" s="62">
        <f t="shared" si="4"/>
        <v>0</v>
      </c>
    </row>
    <row r="14" spans="1:14" x14ac:dyDescent="0.2">
      <c r="A14" s="158"/>
      <c r="B14" s="159"/>
      <c r="C14" s="160"/>
      <c r="D14" s="45"/>
      <c r="E14" s="149"/>
      <c r="F14" s="28">
        <f t="shared" si="0"/>
        <v>0</v>
      </c>
      <c r="G14" s="29">
        <f t="shared" si="1"/>
        <v>0</v>
      </c>
      <c r="H14" s="29">
        <f t="shared" si="2"/>
        <v>0</v>
      </c>
      <c r="J14" s="25">
        <v>0</v>
      </c>
      <c r="K14" s="24">
        <v>9</v>
      </c>
      <c r="M14" s="61">
        <f t="shared" si="3"/>
        <v>0</v>
      </c>
      <c r="N14" s="62">
        <f t="shared" si="4"/>
        <v>0</v>
      </c>
    </row>
    <row r="15" spans="1:14" x14ac:dyDescent="0.2">
      <c r="A15" s="158"/>
      <c r="B15" s="159"/>
      <c r="C15" s="160"/>
      <c r="D15" s="45"/>
      <c r="E15" s="149"/>
      <c r="F15" s="28">
        <f t="shared" si="0"/>
        <v>0</v>
      </c>
      <c r="G15" s="29">
        <f t="shared" si="1"/>
        <v>0</v>
      </c>
      <c r="H15" s="29">
        <f t="shared" si="2"/>
        <v>0</v>
      </c>
      <c r="J15" s="25">
        <v>0</v>
      </c>
      <c r="K15" s="24">
        <v>9</v>
      </c>
      <c r="M15" s="61">
        <f t="shared" si="3"/>
        <v>0</v>
      </c>
      <c r="N15" s="62">
        <f t="shared" si="4"/>
        <v>0</v>
      </c>
    </row>
    <row r="16" spans="1:14" x14ac:dyDescent="0.2">
      <c r="A16" s="158"/>
      <c r="B16" s="159"/>
      <c r="C16" s="160"/>
      <c r="D16" s="45"/>
      <c r="E16" s="149"/>
      <c r="F16" s="28">
        <f t="shared" si="0"/>
        <v>0</v>
      </c>
      <c r="G16" s="29">
        <f t="shared" si="1"/>
        <v>0</v>
      </c>
      <c r="H16" s="29">
        <f t="shared" si="2"/>
        <v>0</v>
      </c>
      <c r="J16" s="25">
        <v>0</v>
      </c>
      <c r="K16" s="24">
        <v>9</v>
      </c>
      <c r="M16" s="63">
        <f t="shared" si="3"/>
        <v>0</v>
      </c>
      <c r="N16" s="64">
        <f t="shared" si="4"/>
        <v>0</v>
      </c>
    </row>
    <row r="17" spans="1:17" x14ac:dyDescent="0.2">
      <c r="A17" s="171"/>
      <c r="B17" s="172"/>
      <c r="C17" s="173"/>
      <c r="D17" s="45"/>
      <c r="E17" s="149"/>
      <c r="F17" s="28"/>
      <c r="G17" s="29"/>
      <c r="H17" s="29"/>
      <c r="J17" s="3"/>
      <c r="K17" s="3"/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ROUND(SUM(F11:F17),0)</f>
        <v>0</v>
      </c>
      <c r="G18" s="29">
        <f>ROUND(SUM(G11:G17),0)</f>
        <v>0</v>
      </c>
      <c r="H18" s="29">
        <f>ROUND(SUM(F18:G18),0)</f>
        <v>0</v>
      </c>
      <c r="M18" s="221" t="s">
        <v>59</v>
      </c>
      <c r="N18" s="222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92" t="s">
        <v>65</v>
      </c>
      <c r="K19" s="92" t="s">
        <v>66</v>
      </c>
      <c r="M19" s="72" t="s">
        <v>3</v>
      </c>
      <c r="N19" s="73" t="s">
        <v>4</v>
      </c>
      <c r="O19" s="52"/>
      <c r="P19" s="52"/>
      <c r="Q19" s="52"/>
    </row>
    <row r="20" spans="1:17" x14ac:dyDescent="0.2">
      <c r="A20" s="177" t="s">
        <v>38</v>
      </c>
      <c r="B20" s="178"/>
      <c r="C20" s="179"/>
      <c r="D20" s="17">
        <v>0</v>
      </c>
      <c r="E20" s="17"/>
      <c r="F20" s="95">
        <f>ROUND(D20*J20,0)</f>
        <v>0</v>
      </c>
      <c r="G20" s="30">
        <f t="shared" ref="G20:G24" si="5">ROUND(F20*1.03,0)</f>
        <v>0</v>
      </c>
      <c r="H20" s="29">
        <f t="shared" ref="H20:H59" si="6">ROUND(SUM(F20:G20),0)</f>
        <v>0</v>
      </c>
      <c r="J20" s="93">
        <v>50000</v>
      </c>
      <c r="K20" s="94">
        <v>0.22</v>
      </c>
      <c r="M20" s="229" t="e">
        <f>F11/J11</f>
        <v>#DIV/0!</v>
      </c>
      <c r="N20" s="230" t="e">
        <f>G11/N11</f>
        <v>#DIV/0!</v>
      </c>
    </row>
    <row r="21" spans="1:17" x14ac:dyDescent="0.2">
      <c r="A21" s="177" t="s">
        <v>62</v>
      </c>
      <c r="B21" s="178"/>
      <c r="C21" s="179"/>
      <c r="D21" s="17">
        <v>0</v>
      </c>
      <c r="E21" s="17"/>
      <c r="F21" s="95">
        <f>ROUND(D21*J21,0)</f>
        <v>0</v>
      </c>
      <c r="G21" s="30">
        <f t="shared" si="5"/>
        <v>0</v>
      </c>
      <c r="H21" s="29">
        <f t="shared" si="6"/>
        <v>0</v>
      </c>
      <c r="J21" s="93">
        <v>24000</v>
      </c>
      <c r="K21" s="49"/>
      <c r="M21" s="229" t="e">
        <f t="shared" ref="M21:M22" si="7">F12/J12</f>
        <v>#DIV/0!</v>
      </c>
      <c r="N21" s="230" t="e">
        <f t="shared" ref="N21:N22" si="8">G12/N12</f>
        <v>#DIV/0!</v>
      </c>
    </row>
    <row r="22" spans="1:17" x14ac:dyDescent="0.2">
      <c r="A22" s="177" t="s">
        <v>63</v>
      </c>
      <c r="B22" s="178"/>
      <c r="C22" s="179"/>
      <c r="D22" s="17">
        <v>0</v>
      </c>
      <c r="E22" s="17"/>
      <c r="F22" s="95">
        <v>0</v>
      </c>
      <c r="G22" s="30">
        <f t="shared" si="5"/>
        <v>0</v>
      </c>
      <c r="H22" s="29">
        <f t="shared" si="6"/>
        <v>0</v>
      </c>
      <c r="J22" s="93">
        <v>0</v>
      </c>
      <c r="K22" s="49"/>
      <c r="M22" s="229" t="e">
        <f t="shared" si="7"/>
        <v>#DIV/0!</v>
      </c>
      <c r="N22" s="230" t="e">
        <f t="shared" si="8"/>
        <v>#DIV/0!</v>
      </c>
    </row>
    <row r="23" spans="1:17" s="84" customFormat="1" x14ac:dyDescent="0.2">
      <c r="A23" s="177" t="s">
        <v>64</v>
      </c>
      <c r="B23" s="178"/>
      <c r="C23" s="179"/>
      <c r="D23" s="17">
        <v>0</v>
      </c>
      <c r="E23" s="17"/>
      <c r="F23" s="95">
        <v>0</v>
      </c>
      <c r="G23" s="30">
        <f t="shared" ref="G23" si="9">ROUND(F23*1.03,0)</f>
        <v>0</v>
      </c>
      <c r="H23" s="29">
        <f t="shared" si="6"/>
        <v>0</v>
      </c>
      <c r="J23" s="93">
        <v>0</v>
      </c>
      <c r="K23" s="49"/>
      <c r="M23" s="229" t="e">
        <f t="shared" ref="M23" si="10">F14/J14</f>
        <v>#DIV/0!</v>
      </c>
      <c r="N23" s="230" t="e">
        <f t="shared" ref="N23" si="11">G14/N14</f>
        <v>#DIV/0!</v>
      </c>
    </row>
    <row r="24" spans="1:17" x14ac:dyDescent="0.2">
      <c r="A24" s="211" t="s">
        <v>56</v>
      </c>
      <c r="B24" s="212"/>
      <c r="C24" s="213"/>
      <c r="D24" s="45">
        <v>0</v>
      </c>
      <c r="E24" s="149"/>
      <c r="F24" s="28">
        <v>0</v>
      </c>
      <c r="G24" s="30">
        <f t="shared" si="5"/>
        <v>0</v>
      </c>
      <c r="H24" s="29">
        <f t="shared" si="6"/>
        <v>0</v>
      </c>
      <c r="J24" s="93">
        <v>0</v>
      </c>
      <c r="K24" s="49"/>
      <c r="M24" s="229" t="e">
        <f>F15/J15</f>
        <v>#DIV/0!</v>
      </c>
      <c r="N24" s="230" t="e">
        <f>G15/N15</f>
        <v>#DIV/0!</v>
      </c>
    </row>
    <row r="25" spans="1:17" x14ac:dyDescent="0.2">
      <c r="A25" s="171"/>
      <c r="B25" s="172"/>
      <c r="C25" s="173"/>
      <c r="D25" s="45"/>
      <c r="E25" s="149"/>
      <c r="F25" s="28"/>
      <c r="G25" s="30"/>
      <c r="H25" s="29"/>
      <c r="J25" s="3"/>
      <c r="K25" s="3"/>
      <c r="M25" s="231" t="e">
        <f>F16/J16</f>
        <v>#DIV/0!</v>
      </c>
      <c r="N25" s="232" t="e">
        <f>G16/N16</f>
        <v>#DIV/0!</v>
      </c>
      <c r="O25" s="57"/>
      <c r="P25" s="57"/>
      <c r="Q25" s="57"/>
    </row>
    <row r="26" spans="1:17" x14ac:dyDescent="0.2">
      <c r="A26" s="211" t="s">
        <v>67</v>
      </c>
      <c r="B26" s="212"/>
      <c r="C26" s="213"/>
      <c r="D26" s="81"/>
      <c r="E26" s="149"/>
      <c r="F26" s="28">
        <f>ROUND(SUM(F20:F25),0)</f>
        <v>0</v>
      </c>
      <c r="G26" s="30">
        <f>ROUND(SUM(G20:G25),0)</f>
        <v>0</v>
      </c>
      <c r="H26" s="29">
        <f t="shared" si="6"/>
        <v>0</v>
      </c>
      <c r="J26" s="3"/>
      <c r="K26" s="3"/>
    </row>
    <row r="27" spans="1:17" x14ac:dyDescent="0.2">
      <c r="A27" s="168" t="s">
        <v>34</v>
      </c>
      <c r="B27" s="169"/>
      <c r="C27" s="170"/>
      <c r="D27" s="47"/>
      <c r="E27" s="155"/>
      <c r="F27" s="28"/>
      <c r="G27" s="30"/>
      <c r="H27" s="29"/>
      <c r="J27" s="3"/>
      <c r="K27" s="3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ROUND(F18*$D$28,0)</f>
        <v>0</v>
      </c>
      <c r="G28" s="30">
        <f>ROUND(G18*$D$28,0)</f>
        <v>0</v>
      </c>
      <c r="H28" s="29">
        <f t="shared" si="6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ROUND(F20*$D$29,0)</f>
        <v>0</v>
      </c>
      <c r="G29" s="30">
        <f>ROUND(G20*$D$29,0)</f>
        <v>0</v>
      </c>
      <c r="H29" s="29">
        <f t="shared" si="6"/>
        <v>0</v>
      </c>
      <c r="J29" s="3"/>
      <c r="K29" s="3"/>
    </row>
    <row r="30" spans="1:17" x14ac:dyDescent="0.2">
      <c r="A30" s="208" t="s">
        <v>57</v>
      </c>
      <c r="B30" s="209"/>
      <c r="C30" s="210"/>
      <c r="D30" s="131">
        <v>0.02</v>
      </c>
      <c r="E30" s="131"/>
      <c r="F30" s="28">
        <f>ROUND((F21+F22+F23)*$D$30,0)</f>
        <v>0</v>
      </c>
      <c r="G30" s="30">
        <f>ROUND((G21+G22+G23)*$D$30,0)</f>
        <v>0</v>
      </c>
      <c r="H30" s="29">
        <f t="shared" si="6"/>
        <v>0</v>
      </c>
      <c r="J30" s="3"/>
      <c r="K30" s="3"/>
    </row>
    <row r="31" spans="1:17" x14ac:dyDescent="0.2">
      <c r="A31" s="211" t="s">
        <v>56</v>
      </c>
      <c r="B31" s="212"/>
      <c r="C31" s="213"/>
      <c r="D31" s="131">
        <v>0.14000000000000001</v>
      </c>
      <c r="E31" s="131"/>
      <c r="F31" s="28">
        <f>ROUND(F24*$D$31,0)</f>
        <v>0</v>
      </c>
      <c r="G31" s="30">
        <f>ROUND(G24*$D$31,0)</f>
        <v>0</v>
      </c>
      <c r="H31" s="29">
        <f t="shared" si="6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30"/>
      <c r="H32" s="29"/>
      <c r="J32" s="3"/>
      <c r="K32" s="3"/>
    </row>
    <row r="33" spans="1:11" x14ac:dyDescent="0.2">
      <c r="A33" s="174" t="s">
        <v>36</v>
      </c>
      <c r="B33" s="175"/>
      <c r="C33" s="176"/>
      <c r="D33" s="44"/>
      <c r="E33" s="150"/>
      <c r="F33" s="28">
        <f>ROUND(SUM(F28:F31),0)</f>
        <v>0</v>
      </c>
      <c r="G33" s="29">
        <f>ROUND(SUM(G28:G31),0)</f>
        <v>0</v>
      </c>
      <c r="H33" s="29">
        <f t="shared" si="6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6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31"/>
      <c r="G35" s="32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v>0</v>
      </c>
      <c r="G36" s="29">
        <v>0</v>
      </c>
      <c r="H36" s="29">
        <f t="shared" si="6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v>0</v>
      </c>
      <c r="G39" s="29">
        <v>0</v>
      </c>
      <c r="H39" s="29">
        <f t="shared" si="6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v>0</v>
      </c>
      <c r="G40" s="29">
        <v>0</v>
      </c>
      <c r="H40" s="29">
        <f t="shared" si="6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48"/>
      <c r="E41" s="153"/>
      <c r="F41" s="31">
        <f>ROUND(SUM(F39:F40),0)</f>
        <v>0</v>
      </c>
      <c r="G41" s="32">
        <f>ROUND(SUM(G39:G40),0)</f>
        <v>0</v>
      </c>
      <c r="H41" s="32">
        <f t="shared" si="6"/>
        <v>0</v>
      </c>
      <c r="J41" s="4"/>
      <c r="K41" s="4"/>
    </row>
    <row r="42" spans="1:11" x14ac:dyDescent="0.2">
      <c r="A42" s="183"/>
      <c r="B42" s="184"/>
      <c r="C42" s="185"/>
      <c r="D42" s="48"/>
      <c r="E42" s="153"/>
      <c r="F42" s="31"/>
      <c r="G42" s="32"/>
      <c r="H42" s="29"/>
      <c r="J42" s="4"/>
      <c r="K42" s="4"/>
    </row>
    <row r="43" spans="1:11" ht="12.75" hidden="1" customHeight="1" x14ac:dyDescent="0.2">
      <c r="A43" s="161" t="s">
        <v>10</v>
      </c>
      <c r="B43" s="162"/>
      <c r="C43" s="163"/>
      <c r="D43" s="1"/>
      <c r="E43" s="1"/>
      <c r="F43" s="28">
        <v>0</v>
      </c>
      <c r="G43" s="29"/>
      <c r="H43" s="29"/>
      <c r="J43" s="3"/>
      <c r="K43" s="3"/>
    </row>
    <row r="44" spans="1:11" ht="12.75" hidden="1" customHeight="1" x14ac:dyDescent="0.2">
      <c r="A44" s="174" t="s">
        <v>16</v>
      </c>
      <c r="B44" s="175"/>
      <c r="C44" s="176"/>
      <c r="D44" s="9"/>
      <c r="E44" s="9"/>
      <c r="F44" s="28"/>
      <c r="G44" s="29"/>
      <c r="H44" s="29">
        <f t="shared" si="6"/>
        <v>0</v>
      </c>
      <c r="J44" s="3"/>
      <c r="K44" s="3"/>
    </row>
    <row r="45" spans="1:11" ht="12.75" hidden="1" customHeight="1" x14ac:dyDescent="0.2">
      <c r="A45" s="174" t="s">
        <v>17</v>
      </c>
      <c r="B45" s="175"/>
      <c r="C45" s="176"/>
      <c r="D45" s="9"/>
      <c r="E45" s="9"/>
      <c r="F45" s="28">
        <v>0</v>
      </c>
      <c r="G45" s="29">
        <v>0</v>
      </c>
      <c r="H45" s="29">
        <f t="shared" si="6"/>
        <v>0</v>
      </c>
      <c r="J45" s="3"/>
      <c r="K45" s="3"/>
    </row>
    <row r="46" spans="1:11" ht="12.75" hidden="1" customHeight="1" x14ac:dyDescent="0.2">
      <c r="A46" s="174" t="s">
        <v>18</v>
      </c>
      <c r="B46" s="175"/>
      <c r="C46" s="176"/>
      <c r="D46" s="9"/>
      <c r="E46" s="9"/>
      <c r="F46" s="28"/>
      <c r="G46" s="29"/>
      <c r="H46" s="29">
        <f t="shared" si="6"/>
        <v>0</v>
      </c>
      <c r="J46" s="3"/>
      <c r="K46" s="3"/>
    </row>
    <row r="47" spans="1:11" ht="12.75" hidden="1" customHeight="1" x14ac:dyDescent="0.2">
      <c r="A47" s="174" t="s">
        <v>19</v>
      </c>
      <c r="B47" s="175"/>
      <c r="C47" s="176"/>
      <c r="D47" s="9"/>
      <c r="E47" s="9"/>
      <c r="F47" s="28"/>
      <c r="G47" s="29"/>
      <c r="H47" s="29">
        <f t="shared" si="6"/>
        <v>0</v>
      </c>
      <c r="J47" s="3"/>
      <c r="K47" s="3"/>
    </row>
    <row r="48" spans="1:11" ht="12.75" hidden="1" customHeight="1" x14ac:dyDescent="0.2">
      <c r="A48" s="174" t="s">
        <v>20</v>
      </c>
      <c r="B48" s="175"/>
      <c r="C48" s="176"/>
      <c r="D48" s="9"/>
      <c r="E48" s="9"/>
      <c r="F48" s="28"/>
      <c r="G48" s="29"/>
      <c r="H48" s="29">
        <f t="shared" si="6"/>
        <v>0</v>
      </c>
      <c r="J48" s="3"/>
      <c r="K48" s="3"/>
    </row>
    <row r="49" spans="1:14" ht="12.75" hidden="1" customHeight="1" x14ac:dyDescent="0.2">
      <c r="A49" s="183" t="s">
        <v>28</v>
      </c>
      <c r="B49" s="184"/>
      <c r="C49" s="185"/>
      <c r="D49" s="48"/>
      <c r="E49" s="153"/>
      <c r="F49" s="31">
        <f>SUM(F44:F48)</f>
        <v>0</v>
      </c>
      <c r="G49" s="32">
        <f>SUM(G44:G48)</f>
        <v>0</v>
      </c>
      <c r="H49" s="32">
        <f t="shared" si="6"/>
        <v>0</v>
      </c>
      <c r="J49" s="4"/>
      <c r="K49" s="3"/>
    </row>
    <row r="50" spans="1:14" ht="12.75" hidden="1" customHeight="1" x14ac:dyDescent="0.2">
      <c r="A50" s="183"/>
      <c r="B50" s="184"/>
      <c r="C50" s="185"/>
      <c r="D50" s="48"/>
      <c r="E50" s="153"/>
      <c r="F50" s="31"/>
      <c r="G50" s="32"/>
      <c r="H50" s="29"/>
      <c r="J50" s="4"/>
      <c r="K50" s="3"/>
    </row>
    <row r="51" spans="1:14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4" x14ac:dyDescent="0.2">
      <c r="A52" s="202" t="s">
        <v>21</v>
      </c>
      <c r="B52" s="203"/>
      <c r="C52" s="204"/>
      <c r="D52" s="13"/>
      <c r="E52" s="13"/>
      <c r="F52" s="28">
        <v>0</v>
      </c>
      <c r="G52" s="29">
        <v>0</v>
      </c>
      <c r="H52" s="29">
        <f t="shared" si="6"/>
        <v>0</v>
      </c>
      <c r="J52" s="3"/>
      <c r="K52" s="3"/>
    </row>
    <row r="53" spans="1:14" x14ac:dyDescent="0.2">
      <c r="A53" s="202" t="s">
        <v>22</v>
      </c>
      <c r="B53" s="203"/>
      <c r="C53" s="204"/>
      <c r="D53" s="13"/>
      <c r="E53" s="13"/>
      <c r="F53" s="28">
        <v>0</v>
      </c>
      <c r="G53" s="29">
        <v>0</v>
      </c>
      <c r="H53" s="29">
        <f t="shared" si="6"/>
        <v>0</v>
      </c>
      <c r="J53" s="3"/>
      <c r="K53" s="3"/>
    </row>
    <row r="54" spans="1:14" x14ac:dyDescent="0.2">
      <c r="A54" s="202" t="s">
        <v>23</v>
      </c>
      <c r="B54" s="203"/>
      <c r="C54" s="204"/>
      <c r="D54" s="13"/>
      <c r="E54" s="13"/>
      <c r="F54" s="28">
        <v>0</v>
      </c>
      <c r="G54" s="29">
        <v>0</v>
      </c>
      <c r="H54" s="29">
        <f t="shared" si="6"/>
        <v>0</v>
      </c>
      <c r="J54" s="3"/>
      <c r="K54" s="3"/>
    </row>
    <row r="55" spans="1:14" ht="12.75" hidden="1" customHeight="1" x14ac:dyDescent="0.2">
      <c r="A55" s="202" t="s">
        <v>24</v>
      </c>
      <c r="B55" s="203"/>
      <c r="C55" s="204"/>
      <c r="D55" s="13"/>
      <c r="E55" s="13"/>
      <c r="F55" s="28">
        <v>0</v>
      </c>
      <c r="G55" s="29">
        <v>0</v>
      </c>
      <c r="H55" s="29">
        <f t="shared" si="6"/>
        <v>0</v>
      </c>
      <c r="J55" s="3"/>
      <c r="K55" s="3"/>
    </row>
    <row r="56" spans="1:14" x14ac:dyDescent="0.2">
      <c r="A56" s="202" t="s">
        <v>25</v>
      </c>
      <c r="B56" s="203"/>
      <c r="C56" s="204"/>
      <c r="D56" s="13"/>
      <c r="E56" s="13"/>
      <c r="F56" s="28">
        <v>0</v>
      </c>
      <c r="G56" s="29">
        <f>F56</f>
        <v>0</v>
      </c>
      <c r="H56" s="29">
        <f t="shared" si="6"/>
        <v>0</v>
      </c>
      <c r="J56" s="3"/>
      <c r="K56" s="3"/>
    </row>
    <row r="57" spans="1:14" ht="12.75" hidden="1" customHeight="1" x14ac:dyDescent="0.2">
      <c r="A57" s="202" t="s">
        <v>26</v>
      </c>
      <c r="B57" s="203"/>
      <c r="C57" s="204"/>
      <c r="D57" s="13"/>
      <c r="E57" s="13"/>
      <c r="F57" s="28"/>
      <c r="G57" s="29"/>
      <c r="H57" s="29">
        <f t="shared" si="6"/>
        <v>0</v>
      </c>
    </row>
    <row r="58" spans="1:14" x14ac:dyDescent="0.2">
      <c r="A58" s="174" t="s">
        <v>32</v>
      </c>
      <c r="B58" s="175"/>
      <c r="C58" s="176"/>
      <c r="D58" s="13">
        <f>D21</f>
        <v>0</v>
      </c>
      <c r="E58" s="13"/>
      <c r="F58" s="95">
        <f>ROUND(J59*K59*B58,0)</f>
        <v>0</v>
      </c>
      <c r="G58" s="99">
        <f>ROUND(F58,0)</f>
        <v>0</v>
      </c>
      <c r="H58" s="29">
        <f t="shared" si="6"/>
        <v>0</v>
      </c>
      <c r="J58" s="26" t="s">
        <v>43</v>
      </c>
      <c r="K58" s="26" t="s">
        <v>44</v>
      </c>
    </row>
    <row r="59" spans="1:14" x14ac:dyDescent="0.2">
      <c r="A59" s="174" t="s">
        <v>20</v>
      </c>
      <c r="B59" s="175"/>
      <c r="C59" s="176"/>
      <c r="D59" s="44"/>
      <c r="E59" s="150"/>
      <c r="F59" s="28">
        <f>ROUND(J60*K60*D59+J61*K61*D59,0)</f>
        <v>0</v>
      </c>
      <c r="G59" s="29">
        <f t="shared" ref="G59" si="12">ROUND(F59*1.05,0)</f>
        <v>0</v>
      </c>
      <c r="H59" s="29">
        <f t="shared" si="6"/>
        <v>0</v>
      </c>
      <c r="J59" s="42">
        <v>369.65</v>
      </c>
      <c r="K59" s="24">
        <v>24</v>
      </c>
      <c r="L59" s="49"/>
      <c r="M59" s="7"/>
      <c r="N59" s="7"/>
    </row>
    <row r="60" spans="1:14" x14ac:dyDescent="0.2">
      <c r="A60" s="183" t="s">
        <v>27</v>
      </c>
      <c r="B60" s="184"/>
      <c r="C60" s="185"/>
      <c r="D60" s="48"/>
      <c r="E60" s="153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49"/>
    </row>
    <row r="61" spans="1:14" ht="13.5" thickBot="1" x14ac:dyDescent="0.2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"/>
      <c r="K61" s="4"/>
    </row>
    <row r="62" spans="1:14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ROUND(G61-G58-G36-G56,0)</f>
        <v>0</v>
      </c>
      <c r="H62" s="36">
        <f>ROUND(SUM(F62:G62),0)</f>
        <v>0</v>
      </c>
      <c r="J62" s="8"/>
      <c r="K62" s="8"/>
      <c r="M62"/>
      <c r="N62"/>
    </row>
    <row r="63" spans="1:14" ht="13.5" thickBot="1" x14ac:dyDescent="0.25">
      <c r="A63" s="189" t="s">
        <v>45</v>
      </c>
      <c r="B63" s="190"/>
      <c r="C63" s="191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4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9" ht="12.75" customHeight="1" x14ac:dyDescent="0.2">
      <c r="A65" s="218" t="s">
        <v>31</v>
      </c>
      <c r="B65" s="218"/>
      <c r="C65" s="218"/>
      <c r="D65" s="218"/>
      <c r="E65" s="218"/>
      <c r="F65" s="218"/>
      <c r="G65" s="218"/>
      <c r="H65" s="197">
        <f>ROUND(H64,0)</f>
        <v>0</v>
      </c>
    </row>
    <row r="66" spans="1:9" ht="12.75" customHeight="1" x14ac:dyDescent="0.2">
      <c r="A66" s="219"/>
      <c r="B66" s="219"/>
      <c r="C66" s="219"/>
      <c r="D66" s="219"/>
      <c r="E66" s="219"/>
      <c r="F66" s="219"/>
      <c r="G66" s="219"/>
      <c r="H66" s="198"/>
    </row>
    <row r="67" spans="1:9" x14ac:dyDescent="0.2">
      <c r="F67" s="10"/>
      <c r="G67" s="10"/>
    </row>
    <row r="68" spans="1:9" x14ac:dyDescent="0.2">
      <c r="A68" s="132" t="s">
        <v>89</v>
      </c>
      <c r="F68" s="10"/>
      <c r="G68" s="10"/>
    </row>
    <row r="69" spans="1:9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9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</row>
    <row r="71" spans="1:9" x14ac:dyDescent="0.2">
      <c r="A71" s="195"/>
      <c r="B71" s="195"/>
      <c r="C71" s="195"/>
      <c r="D71" s="46"/>
      <c r="E71" s="154"/>
      <c r="F71" s="10"/>
      <c r="G71" s="10"/>
    </row>
    <row r="72" spans="1:9" x14ac:dyDescent="0.2">
      <c r="A72" s="10"/>
      <c r="B72" s="10"/>
      <c r="C72" s="10"/>
      <c r="D72" s="10"/>
      <c r="E72" s="10"/>
      <c r="F72" s="10"/>
      <c r="G72" s="10"/>
    </row>
    <row r="73" spans="1:9" x14ac:dyDescent="0.2">
      <c r="F73" s="10"/>
      <c r="G73" s="10"/>
    </row>
    <row r="74" spans="1:9" x14ac:dyDescent="0.2">
      <c r="F74" s="10"/>
      <c r="G74" s="10"/>
    </row>
    <row r="75" spans="1:9" x14ac:dyDescent="0.2">
      <c r="F75" s="10"/>
      <c r="G75" s="10"/>
    </row>
    <row r="76" spans="1:9" x14ac:dyDescent="0.2">
      <c r="F76" s="10"/>
      <c r="G76" s="10"/>
    </row>
    <row r="77" spans="1:9" x14ac:dyDescent="0.2">
      <c r="F77" s="10"/>
      <c r="G77" s="10"/>
    </row>
    <row r="78" spans="1:9" x14ac:dyDescent="0.2">
      <c r="F78" s="10"/>
      <c r="G78" s="10"/>
    </row>
    <row r="79" spans="1:9" x14ac:dyDescent="0.2">
      <c r="F79" s="10"/>
      <c r="G79" s="10"/>
    </row>
    <row r="80" spans="1:9" x14ac:dyDescent="0.2">
      <c r="F80" s="10"/>
      <c r="G80" s="10"/>
    </row>
    <row r="81" spans="6:7" x14ac:dyDescent="0.2">
      <c r="F81" s="10"/>
      <c r="G81" s="10"/>
    </row>
    <row r="82" spans="6:7" x14ac:dyDescent="0.2">
      <c r="F82" s="10"/>
      <c r="G82" s="10"/>
    </row>
    <row r="83" spans="6:7" x14ac:dyDescent="0.2">
      <c r="F83" s="10"/>
      <c r="G83" s="10"/>
    </row>
    <row r="84" spans="6:7" x14ac:dyDescent="0.2">
      <c r="F84" s="10"/>
      <c r="G84" s="10"/>
    </row>
    <row r="85" spans="6:7" x14ac:dyDescent="0.2">
      <c r="F85" s="10"/>
      <c r="G85" s="10"/>
    </row>
    <row r="86" spans="6:7" x14ac:dyDescent="0.2">
      <c r="F86" s="10"/>
      <c r="G86" s="10"/>
    </row>
    <row r="87" spans="6:7" x14ac:dyDescent="0.2">
      <c r="F87" s="10"/>
      <c r="G87" s="10"/>
    </row>
    <row r="88" spans="6:7" x14ac:dyDescent="0.2">
      <c r="F88" s="10"/>
      <c r="G88" s="10"/>
    </row>
    <row r="89" spans="6:7" x14ac:dyDescent="0.2">
      <c r="F89" s="10"/>
      <c r="G89" s="10"/>
    </row>
    <row r="90" spans="6:7" x14ac:dyDescent="0.2">
      <c r="F90" s="10"/>
      <c r="G90" s="10"/>
    </row>
    <row r="91" spans="6:7" x14ac:dyDescent="0.2">
      <c r="F91" s="10"/>
      <c r="G91" s="10"/>
    </row>
    <row r="92" spans="6:7" x14ac:dyDescent="0.2">
      <c r="F92" s="10"/>
      <c r="G92" s="10"/>
    </row>
    <row r="93" spans="6:7" x14ac:dyDescent="0.2">
      <c r="F93" s="10"/>
      <c r="G93" s="10"/>
    </row>
    <row r="94" spans="6:7" x14ac:dyDescent="0.2">
      <c r="F94" s="10"/>
      <c r="G94" s="10"/>
    </row>
    <row r="95" spans="6:7" x14ac:dyDescent="0.2">
      <c r="F95" s="10"/>
      <c r="G95" s="10"/>
    </row>
    <row r="96" spans="6:7" x14ac:dyDescent="0.2">
      <c r="F96" s="10"/>
      <c r="G96" s="10"/>
    </row>
    <row r="97" spans="6:7" x14ac:dyDescent="0.2">
      <c r="F97" s="10"/>
      <c r="G97" s="10"/>
    </row>
    <row r="98" spans="6:7" x14ac:dyDescent="0.2">
      <c r="F98" s="10"/>
      <c r="G98" s="10"/>
    </row>
    <row r="99" spans="6:7" x14ac:dyDescent="0.2">
      <c r="F99" s="10"/>
      <c r="G99" s="10"/>
    </row>
    <row r="100" spans="6:7" x14ac:dyDescent="0.2">
      <c r="F100" s="10"/>
      <c r="G100" s="10"/>
    </row>
    <row r="101" spans="6:7" x14ac:dyDescent="0.2">
      <c r="F101" s="10"/>
      <c r="G101" s="10"/>
    </row>
    <row r="102" spans="6:7" x14ac:dyDescent="0.2">
      <c r="F102" s="10"/>
      <c r="G102" s="10"/>
    </row>
    <row r="103" spans="6:7" x14ac:dyDescent="0.2">
      <c r="F103" s="10"/>
      <c r="G103" s="10"/>
    </row>
    <row r="104" spans="6:7" x14ac:dyDescent="0.2">
      <c r="F104" s="10"/>
      <c r="G104" s="10"/>
    </row>
    <row r="105" spans="6:7" x14ac:dyDescent="0.2">
      <c r="F105" s="10"/>
      <c r="G105" s="10"/>
    </row>
    <row r="106" spans="6:7" x14ac:dyDescent="0.2">
      <c r="F106" s="10"/>
      <c r="G106" s="10"/>
    </row>
    <row r="107" spans="6:7" x14ac:dyDescent="0.2">
      <c r="F107" s="10"/>
      <c r="G107" s="10"/>
    </row>
    <row r="108" spans="6:7" x14ac:dyDescent="0.2">
      <c r="F108" s="10"/>
      <c r="G108" s="10"/>
    </row>
    <row r="109" spans="6:7" x14ac:dyDescent="0.2">
      <c r="F109" s="10"/>
      <c r="G109" s="10"/>
    </row>
    <row r="110" spans="6:7" x14ac:dyDescent="0.2">
      <c r="F110" s="10"/>
      <c r="G110" s="10"/>
    </row>
    <row r="111" spans="6:7" x14ac:dyDescent="0.2">
      <c r="F111" s="10"/>
      <c r="G111" s="10"/>
    </row>
    <row r="112" spans="6:7" x14ac:dyDescent="0.2">
      <c r="F112" s="10"/>
      <c r="G112" s="10"/>
    </row>
    <row r="113" spans="6:7" x14ac:dyDescent="0.2">
      <c r="F113" s="10"/>
      <c r="G113" s="10"/>
    </row>
    <row r="114" spans="6:7" x14ac:dyDescent="0.2">
      <c r="F114" s="10"/>
      <c r="G114" s="10"/>
    </row>
    <row r="115" spans="6:7" x14ac:dyDescent="0.2">
      <c r="F115" s="10"/>
      <c r="G115" s="10"/>
    </row>
    <row r="116" spans="6:7" x14ac:dyDescent="0.2">
      <c r="F116" s="10"/>
      <c r="G116" s="10"/>
    </row>
    <row r="117" spans="6:7" x14ac:dyDescent="0.2">
      <c r="F117" s="10"/>
      <c r="G117" s="10"/>
    </row>
    <row r="118" spans="6:7" x14ac:dyDescent="0.2">
      <c r="F118" s="10"/>
      <c r="G118" s="10"/>
    </row>
    <row r="119" spans="6:7" x14ac:dyDescent="0.2">
      <c r="F119" s="10"/>
      <c r="G119" s="10"/>
    </row>
    <row r="120" spans="6:7" x14ac:dyDescent="0.2">
      <c r="F120" s="10"/>
      <c r="G120" s="10"/>
    </row>
  </sheetData>
  <sheetProtection selectLockedCells="1" selectUnlockedCells="1"/>
  <mergeCells count="72">
    <mergeCell ref="E7:E9"/>
    <mergeCell ref="A23:C23"/>
    <mergeCell ref="A22:C22"/>
    <mergeCell ref="M18:N18"/>
    <mergeCell ref="A6:H6"/>
    <mergeCell ref="A7:C9"/>
    <mergeCell ref="D7:D9"/>
    <mergeCell ref="F7:H7"/>
    <mergeCell ref="H8:H9"/>
    <mergeCell ref="J9:K9"/>
    <mergeCell ref="A10:C10"/>
    <mergeCell ref="A11:C11"/>
    <mergeCell ref="A12:C12"/>
    <mergeCell ref="A13:C13"/>
    <mergeCell ref="A14:C14"/>
    <mergeCell ref="A15:C15"/>
    <mergeCell ref="A16:C16"/>
    <mergeCell ref="A1:H1"/>
    <mergeCell ref="A2:F2"/>
    <mergeCell ref="G2:H2"/>
    <mergeCell ref="A3:H3"/>
    <mergeCell ref="A4:H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M9:N9"/>
    <mergeCell ref="H65:H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2"/>
  <sheetViews>
    <sheetView zoomScaleNormal="100" workbookViewId="0">
      <selection activeCell="G2" sqref="G2:H2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style="89" customWidth="1"/>
    <col min="10" max="10" width="9.85546875" bestFit="1" customWidth="1"/>
    <col min="14" max="14" width="15.5703125" customWidth="1"/>
    <col min="15" max="15" width="14" customWidth="1"/>
    <col min="16" max="16" width="12.42578125" customWidth="1"/>
    <col min="17" max="17" width="13.85546875" customWidth="1"/>
  </cols>
  <sheetData>
    <row r="1" spans="1:17" s="52" customFormat="1" x14ac:dyDescent="0.2">
      <c r="A1" s="205" t="str">
        <f>'Cumulative Budget'!A1:H1</f>
        <v xml:space="preserve">PI Name: </v>
      </c>
      <c r="B1" s="205"/>
      <c r="C1" s="205"/>
      <c r="D1" s="205"/>
      <c r="E1" s="205"/>
      <c r="F1" s="205"/>
      <c r="G1" s="205"/>
      <c r="H1" s="205"/>
    </row>
    <row r="2" spans="1:17" s="52" customFormat="1" x14ac:dyDescent="0.2">
      <c r="A2" s="205" t="str">
        <f>'Cumulative Budget'!A2:F2</f>
        <v xml:space="preserve">Agency: </v>
      </c>
      <c r="B2" s="205"/>
      <c r="C2" s="205"/>
      <c r="D2" s="205"/>
      <c r="E2" s="205"/>
      <c r="F2" s="205"/>
      <c r="G2" s="205" t="str">
        <f>'Cumulative Budget'!G2:H2</f>
        <v>Program:</v>
      </c>
      <c r="H2" s="205"/>
    </row>
    <row r="3" spans="1:17" s="52" customFormat="1" ht="12.75" customHeight="1" x14ac:dyDescent="0.2">
      <c r="A3" s="206" t="str">
        <f>'Cumulative Budget'!A3:H3</f>
        <v xml:space="preserve">Proposal Title: 
</v>
      </c>
      <c r="B3" s="206"/>
      <c r="C3" s="206"/>
      <c r="D3" s="206"/>
      <c r="E3" s="206"/>
      <c r="F3" s="206"/>
      <c r="G3" s="206"/>
      <c r="H3" s="206"/>
    </row>
    <row r="4" spans="1:17" s="52" customFormat="1" ht="12.75" customHeight="1" x14ac:dyDescent="0.2">
      <c r="A4" s="206" t="str">
        <f>'Cumulative Budget'!A4:H4</f>
        <v>Project Dates:</v>
      </c>
      <c r="B4" s="206"/>
      <c r="C4" s="206"/>
      <c r="D4" s="206"/>
      <c r="E4" s="206"/>
      <c r="F4" s="206"/>
      <c r="G4" s="206"/>
      <c r="H4" s="206"/>
    </row>
    <row r="5" spans="1:17" s="89" customFormat="1" x14ac:dyDescent="0.2">
      <c r="F5" s="10"/>
      <c r="H5" s="52"/>
    </row>
    <row r="6" spans="1:17" s="156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7" s="156" customFormat="1" x14ac:dyDescent="0.2">
      <c r="A7" s="207" t="s">
        <v>1</v>
      </c>
      <c r="B7" s="207"/>
      <c r="C7" s="207"/>
      <c r="D7" s="215" t="s">
        <v>92</v>
      </c>
      <c r="E7" s="215" t="s">
        <v>91</v>
      </c>
      <c r="F7" s="207" t="s">
        <v>2</v>
      </c>
      <c r="G7" s="207"/>
      <c r="H7" s="207"/>
      <c r="J7" s="141"/>
      <c r="K7" s="141"/>
    </row>
    <row r="8" spans="1:17" s="156" customFormat="1" x14ac:dyDescent="0.2">
      <c r="A8" s="207"/>
      <c r="B8" s="207"/>
      <c r="C8" s="207"/>
      <c r="D8" s="216"/>
      <c r="E8" s="216"/>
      <c r="F8" s="139" t="s">
        <v>3</v>
      </c>
      <c r="G8" s="151" t="s">
        <v>4</v>
      </c>
      <c r="H8" s="207" t="s">
        <v>5</v>
      </c>
      <c r="J8" s="141"/>
      <c r="K8" s="141"/>
    </row>
    <row r="9" spans="1:17" s="156" customFormat="1" x14ac:dyDescent="0.2">
      <c r="A9" s="207"/>
      <c r="B9" s="207"/>
      <c r="C9" s="207"/>
      <c r="D9" s="217"/>
      <c r="E9" s="217"/>
      <c r="F9" s="142" t="s">
        <v>48</v>
      </c>
      <c r="G9" s="152" t="s">
        <v>48</v>
      </c>
      <c r="H9" s="207"/>
      <c r="J9" s="196"/>
      <c r="K9" s="196"/>
      <c r="M9" s="220" t="s">
        <v>58</v>
      </c>
      <c r="N9" s="220"/>
    </row>
    <row r="10" spans="1:17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74" t="s">
        <v>3</v>
      </c>
      <c r="N10" s="75" t="s">
        <v>4</v>
      </c>
      <c r="O10" s="52"/>
      <c r="P10" s="52"/>
      <c r="Q10" s="52"/>
    </row>
    <row r="11" spans="1:17" x14ac:dyDescent="0.2">
      <c r="A11" s="158"/>
      <c r="B11" s="159"/>
      <c r="C11" s="160"/>
      <c r="D11" s="45"/>
      <c r="E11" s="149"/>
      <c r="F11" s="28">
        <f t="shared" ref="F11:F16" si="0">ROUND(J11/K11*D11,0)</f>
        <v>0</v>
      </c>
      <c r="G11" s="29">
        <f t="shared" ref="G11:G16" si="1">ROUND(F11*1.035,0)</f>
        <v>0</v>
      </c>
      <c r="H11" s="29">
        <f t="shared" ref="H11:H16" si="2">ROUND(SUM(F11:G11),0)</f>
        <v>0</v>
      </c>
      <c r="J11" s="25">
        <v>0</v>
      </c>
      <c r="K11" s="24">
        <v>9</v>
      </c>
      <c r="M11" s="61">
        <f>SUM(J11)</f>
        <v>0</v>
      </c>
      <c r="N11" s="62">
        <f>J11*1.035</f>
        <v>0</v>
      </c>
      <c r="O11" s="56"/>
      <c r="P11" s="56"/>
      <c r="Q11" s="56"/>
    </row>
    <row r="12" spans="1:17" x14ac:dyDescent="0.2">
      <c r="A12" s="158" t="str">
        <f>'Cumulative Budget'!A12:C12</f>
        <v>Dr. XXX (CoPI1)</v>
      </c>
      <c r="B12" s="159"/>
      <c r="C12" s="160"/>
      <c r="D12" s="45">
        <f>E12*K12</f>
        <v>0</v>
      </c>
      <c r="E12" s="144">
        <v>0</v>
      </c>
      <c r="F12" s="28">
        <f t="shared" si="0"/>
        <v>0</v>
      </c>
      <c r="G12" s="29">
        <f t="shared" si="1"/>
        <v>0</v>
      </c>
      <c r="H12" s="29">
        <f t="shared" si="2"/>
        <v>0</v>
      </c>
      <c r="J12" s="25">
        <v>0</v>
      </c>
      <c r="K12" s="24">
        <v>9</v>
      </c>
      <c r="M12" s="61">
        <f t="shared" ref="M12:M16" si="3">SUM(J12)</f>
        <v>0</v>
      </c>
      <c r="N12" s="62">
        <f t="shared" ref="N12:N16" si="4">J12*1.035</f>
        <v>0</v>
      </c>
      <c r="O12" s="56"/>
      <c r="P12" s="56"/>
      <c r="Q12" s="56"/>
    </row>
    <row r="13" spans="1:17" x14ac:dyDescent="0.2">
      <c r="A13" s="158"/>
      <c r="B13" s="159"/>
      <c r="C13" s="160"/>
      <c r="D13" s="45"/>
      <c r="E13" s="149"/>
      <c r="F13" s="28">
        <f t="shared" si="0"/>
        <v>0</v>
      </c>
      <c r="G13" s="29">
        <f t="shared" si="1"/>
        <v>0</v>
      </c>
      <c r="H13" s="29">
        <f t="shared" si="2"/>
        <v>0</v>
      </c>
      <c r="J13" s="25">
        <v>0</v>
      </c>
      <c r="K13" s="24">
        <v>9</v>
      </c>
      <c r="M13" s="61">
        <f t="shared" si="3"/>
        <v>0</v>
      </c>
      <c r="N13" s="62">
        <f t="shared" si="4"/>
        <v>0</v>
      </c>
      <c r="O13" s="56"/>
      <c r="P13" s="56"/>
      <c r="Q13" s="56"/>
    </row>
    <row r="14" spans="1:17" x14ac:dyDescent="0.2">
      <c r="A14" s="158"/>
      <c r="B14" s="159"/>
      <c r="C14" s="160"/>
      <c r="D14" s="45"/>
      <c r="E14" s="149"/>
      <c r="F14" s="28">
        <f t="shared" si="0"/>
        <v>0</v>
      </c>
      <c r="G14" s="29">
        <f t="shared" si="1"/>
        <v>0</v>
      </c>
      <c r="H14" s="29">
        <f t="shared" si="2"/>
        <v>0</v>
      </c>
      <c r="J14" s="25">
        <v>0</v>
      </c>
      <c r="K14" s="24">
        <v>9</v>
      </c>
      <c r="M14" s="61">
        <f t="shared" si="3"/>
        <v>0</v>
      </c>
      <c r="N14" s="62">
        <f t="shared" si="4"/>
        <v>0</v>
      </c>
      <c r="O14" s="56"/>
      <c r="P14" s="56"/>
      <c r="Q14" s="56"/>
    </row>
    <row r="15" spans="1:17" x14ac:dyDescent="0.2">
      <c r="A15" s="158"/>
      <c r="B15" s="159"/>
      <c r="C15" s="160"/>
      <c r="D15" s="45"/>
      <c r="E15" s="149"/>
      <c r="F15" s="28">
        <f t="shared" si="0"/>
        <v>0</v>
      </c>
      <c r="G15" s="29">
        <f t="shared" si="1"/>
        <v>0</v>
      </c>
      <c r="H15" s="29">
        <f t="shared" si="2"/>
        <v>0</v>
      </c>
      <c r="J15" s="25">
        <v>0</v>
      </c>
      <c r="K15" s="24">
        <v>9</v>
      </c>
      <c r="M15" s="61">
        <f t="shared" si="3"/>
        <v>0</v>
      </c>
      <c r="N15" s="62">
        <f t="shared" si="4"/>
        <v>0</v>
      </c>
      <c r="O15" s="56"/>
      <c r="P15" s="56"/>
      <c r="Q15" s="56"/>
    </row>
    <row r="16" spans="1:17" x14ac:dyDescent="0.2">
      <c r="A16" s="158"/>
      <c r="B16" s="159"/>
      <c r="C16" s="160"/>
      <c r="D16" s="45"/>
      <c r="E16" s="149"/>
      <c r="F16" s="28">
        <f t="shared" si="0"/>
        <v>0</v>
      </c>
      <c r="G16" s="29">
        <f t="shared" si="1"/>
        <v>0</v>
      </c>
      <c r="H16" s="29">
        <f t="shared" si="2"/>
        <v>0</v>
      </c>
      <c r="J16" s="25">
        <v>0</v>
      </c>
      <c r="K16" s="24">
        <v>9</v>
      </c>
      <c r="M16" s="63">
        <f t="shared" si="3"/>
        <v>0</v>
      </c>
      <c r="N16" s="64">
        <f t="shared" si="4"/>
        <v>0</v>
      </c>
      <c r="O16" s="56"/>
      <c r="P16" s="56"/>
      <c r="Q16" s="56"/>
    </row>
    <row r="17" spans="1:17" x14ac:dyDescent="0.2">
      <c r="A17" s="171"/>
      <c r="B17" s="172"/>
      <c r="C17" s="173"/>
      <c r="D17" s="45"/>
      <c r="E17" s="149"/>
      <c r="F17" s="28"/>
      <c r="G17" s="29"/>
      <c r="H17" s="29"/>
      <c r="J17" s="3"/>
      <c r="K17" s="3"/>
      <c r="O17" s="56"/>
      <c r="P17" s="56"/>
      <c r="Q17" s="56"/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ROUND(SUM(F11:F17),0)</f>
        <v>0</v>
      </c>
      <c r="G18" s="29">
        <f>ROUND(SUM(G11:G17),0)</f>
        <v>0</v>
      </c>
      <c r="H18" s="29">
        <f>ROUND(SUM(F18:G18),0)</f>
        <v>0</v>
      </c>
      <c r="J18" s="3"/>
      <c r="K18" s="3"/>
      <c r="M18" s="221" t="s">
        <v>59</v>
      </c>
      <c r="N18" s="222"/>
      <c r="O18" s="53"/>
      <c r="P18" s="53"/>
      <c r="Q18" s="53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92" t="s">
        <v>65</v>
      </c>
      <c r="K19" s="92" t="s">
        <v>66</v>
      </c>
      <c r="M19" s="65" t="s">
        <v>3</v>
      </c>
      <c r="N19" s="66" t="s">
        <v>4</v>
      </c>
      <c r="O19" s="52"/>
      <c r="P19" s="52"/>
      <c r="Q19" s="52"/>
    </row>
    <row r="20" spans="1:17" x14ac:dyDescent="0.2">
      <c r="A20" s="226" t="s">
        <v>38</v>
      </c>
      <c r="B20" s="227"/>
      <c r="C20" s="228"/>
      <c r="D20" s="100">
        <v>0</v>
      </c>
      <c r="E20" s="100"/>
      <c r="F20" s="95">
        <f>ROUND(D20*J20,0)</f>
        <v>0</v>
      </c>
      <c r="G20" s="30">
        <f t="shared" ref="G20:H24" si="5">ROUND(F20*1.03,0)</f>
        <v>0</v>
      </c>
      <c r="H20" s="29">
        <f t="shared" ref="H20:H59" si="6">ROUND(SUM(F20:G20),0)</f>
        <v>0</v>
      </c>
      <c r="J20" s="93">
        <v>50000</v>
      </c>
      <c r="K20" s="94">
        <v>0.22</v>
      </c>
      <c r="M20" s="229" t="e">
        <f>F11/J11</f>
        <v>#DIV/0!</v>
      </c>
      <c r="N20" s="230" t="e">
        <f>G11/N11</f>
        <v>#DIV/0!</v>
      </c>
    </row>
    <row r="21" spans="1:17" x14ac:dyDescent="0.2">
      <c r="A21" s="199" t="s">
        <v>62</v>
      </c>
      <c r="B21" s="200"/>
      <c r="C21" s="201"/>
      <c r="D21" s="100">
        <v>0</v>
      </c>
      <c r="E21" s="100"/>
      <c r="F21" s="95">
        <f>ROUND(D21*J21,0)</f>
        <v>0</v>
      </c>
      <c r="G21" s="30">
        <f t="shared" si="5"/>
        <v>0</v>
      </c>
      <c r="H21" s="29">
        <f t="shared" si="6"/>
        <v>0</v>
      </c>
      <c r="J21" s="93">
        <v>24000</v>
      </c>
      <c r="K21" s="49"/>
      <c r="M21" s="229" t="e">
        <f t="shared" ref="M21:M22" si="7">F12/J12</f>
        <v>#DIV/0!</v>
      </c>
      <c r="N21" s="230" t="e">
        <f t="shared" ref="N21:N22" si="8">G12/N12</f>
        <v>#DIV/0!</v>
      </c>
    </row>
    <row r="22" spans="1:17" x14ac:dyDescent="0.2">
      <c r="A22" s="199" t="s">
        <v>63</v>
      </c>
      <c r="B22" s="200"/>
      <c r="C22" s="201"/>
      <c r="D22" s="100">
        <v>0</v>
      </c>
      <c r="E22" s="100"/>
      <c r="F22" s="95">
        <f t="shared" ref="F22:F23" si="9">ROUND(D22*J22,0)</f>
        <v>0</v>
      </c>
      <c r="G22" s="30">
        <f t="shared" si="5"/>
        <v>0</v>
      </c>
      <c r="H22" s="29">
        <f t="shared" si="6"/>
        <v>0</v>
      </c>
      <c r="J22" s="93">
        <v>0</v>
      </c>
      <c r="K22" s="49"/>
      <c r="M22" s="229" t="e">
        <f t="shared" si="7"/>
        <v>#DIV/0!</v>
      </c>
      <c r="N22" s="230" t="e">
        <f t="shared" si="8"/>
        <v>#DIV/0!</v>
      </c>
    </row>
    <row r="23" spans="1:17" s="85" customFormat="1" x14ac:dyDescent="0.2">
      <c r="A23" s="199" t="s">
        <v>64</v>
      </c>
      <c r="B23" s="200"/>
      <c r="C23" s="201"/>
      <c r="D23" s="100">
        <v>0</v>
      </c>
      <c r="E23" s="100"/>
      <c r="F23" s="95">
        <f t="shared" si="9"/>
        <v>0</v>
      </c>
      <c r="G23" s="30">
        <f t="shared" ref="G23" si="10">ROUND(F23*1.03,0)</f>
        <v>0</v>
      </c>
      <c r="H23" s="29">
        <f t="shared" si="6"/>
        <v>0</v>
      </c>
      <c r="J23" s="93">
        <v>0</v>
      </c>
      <c r="K23" s="49"/>
      <c r="M23" s="229" t="e">
        <f>F14/J14</f>
        <v>#DIV/0!</v>
      </c>
      <c r="N23" s="230" t="e">
        <f>G14/N14</f>
        <v>#DIV/0!</v>
      </c>
    </row>
    <row r="24" spans="1:17" x14ac:dyDescent="0.2">
      <c r="A24" s="211" t="s">
        <v>56</v>
      </c>
      <c r="B24" s="212"/>
      <c r="C24" s="213"/>
      <c r="D24" s="45"/>
      <c r="E24" s="149"/>
      <c r="F24" s="28">
        <v>0</v>
      </c>
      <c r="G24" s="29">
        <f t="shared" si="5"/>
        <v>0</v>
      </c>
      <c r="H24" s="29">
        <f t="shared" si="6"/>
        <v>0</v>
      </c>
      <c r="J24" s="93">
        <v>0</v>
      </c>
      <c r="K24" s="49"/>
      <c r="M24" s="229" t="e">
        <f>F15/J15</f>
        <v>#DIV/0!</v>
      </c>
      <c r="N24" s="230" t="e">
        <f>G15/N15</f>
        <v>#DIV/0!</v>
      </c>
      <c r="O24" s="58"/>
      <c r="P24" s="58"/>
      <c r="Q24" s="58"/>
    </row>
    <row r="25" spans="1:17" x14ac:dyDescent="0.2">
      <c r="A25" s="171"/>
      <c r="B25" s="172"/>
      <c r="C25" s="173"/>
      <c r="D25" s="45"/>
      <c r="E25" s="149"/>
      <c r="F25" s="28"/>
      <c r="G25" s="29"/>
      <c r="H25" s="29"/>
      <c r="J25" s="3"/>
      <c r="K25" s="3"/>
      <c r="M25" s="231" t="e">
        <f>F16/J16</f>
        <v>#DIV/0!</v>
      </c>
      <c r="N25" s="232" t="e">
        <f>G16/N16</f>
        <v>#DIV/0!</v>
      </c>
    </row>
    <row r="26" spans="1:17" x14ac:dyDescent="0.2">
      <c r="A26" s="223" t="s">
        <v>67</v>
      </c>
      <c r="B26" s="224"/>
      <c r="C26" s="225"/>
      <c r="D26" s="101"/>
      <c r="E26" s="101"/>
      <c r="F26" s="28">
        <f>ROUND(SUM(F20:F25),0)</f>
        <v>0</v>
      </c>
      <c r="G26" s="30">
        <f>ROUND(SUM(G20:G25),0)</f>
        <v>0</v>
      </c>
      <c r="H26" s="29">
        <f t="shared" si="6"/>
        <v>0</v>
      </c>
      <c r="J26" s="3"/>
      <c r="K26" s="3"/>
    </row>
    <row r="27" spans="1:17" x14ac:dyDescent="0.2">
      <c r="A27" s="168" t="s">
        <v>34</v>
      </c>
      <c r="B27" s="169"/>
      <c r="C27" s="170"/>
      <c r="D27" s="47"/>
      <c r="E27" s="155"/>
      <c r="F27" s="28"/>
      <c r="G27" s="29"/>
      <c r="H27" s="29"/>
      <c r="J27" s="3"/>
      <c r="K27" s="3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ROUND(F18*$D$28,0)</f>
        <v>0</v>
      </c>
      <c r="G28" s="30">
        <f>ROUND(G18*$D$28,0)</f>
        <v>0</v>
      </c>
      <c r="H28" s="29">
        <f t="shared" si="6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ROUND(F20*$D$29,0)</f>
        <v>0</v>
      </c>
      <c r="G29" s="30">
        <f>ROUND(G20*$D$29,0)</f>
        <v>0</v>
      </c>
      <c r="H29" s="29">
        <f t="shared" si="6"/>
        <v>0</v>
      </c>
      <c r="J29" s="3"/>
      <c r="K29" s="3"/>
    </row>
    <row r="30" spans="1:17" x14ac:dyDescent="0.2">
      <c r="A30" s="208" t="s">
        <v>57</v>
      </c>
      <c r="B30" s="209"/>
      <c r="C30" s="210"/>
      <c r="D30" s="131">
        <v>0.02</v>
      </c>
      <c r="E30" s="131"/>
      <c r="F30" s="28">
        <f>ROUND((F21+F22+F23)*$D$30,0)</f>
        <v>0</v>
      </c>
      <c r="G30" s="30">
        <f>ROUND((G21+G22+G23)*$D$30,0)</f>
        <v>0</v>
      </c>
      <c r="H30" s="29">
        <f t="shared" si="6"/>
        <v>0</v>
      </c>
      <c r="J30" s="3"/>
      <c r="K30" s="3"/>
    </row>
    <row r="31" spans="1:17" x14ac:dyDescent="0.2">
      <c r="A31" s="211" t="s">
        <v>56</v>
      </c>
      <c r="B31" s="212"/>
      <c r="C31" s="213"/>
      <c r="D31" s="131">
        <v>0.14000000000000001</v>
      </c>
      <c r="E31" s="131"/>
      <c r="F31" s="28">
        <f>ROUND(F24*$D$31,0)</f>
        <v>0</v>
      </c>
      <c r="G31" s="30">
        <f>ROUND(G24*$D$31,0)</f>
        <v>0</v>
      </c>
      <c r="H31" s="29">
        <f t="shared" si="6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30"/>
      <c r="H32" s="29"/>
      <c r="J32" s="3"/>
      <c r="K32" s="3"/>
    </row>
    <row r="33" spans="1:11" x14ac:dyDescent="0.2">
      <c r="A33" s="174" t="s">
        <v>36</v>
      </c>
      <c r="B33" s="175"/>
      <c r="C33" s="176"/>
      <c r="D33" s="44"/>
      <c r="E33" s="150"/>
      <c r="F33" s="28">
        <f>ROUND(SUM(F28:F31),0)</f>
        <v>0</v>
      </c>
      <c r="G33" s="29">
        <f>ROUND(SUM(G28:G31),0)</f>
        <v>0</v>
      </c>
      <c r="H33" s="29">
        <f t="shared" si="6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6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31"/>
      <c r="G35" s="32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v>0</v>
      </c>
      <c r="G36" s="29">
        <v>0</v>
      </c>
      <c r="H36" s="29">
        <f t="shared" si="6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v>0</v>
      </c>
      <c r="G39" s="29">
        <v>0</v>
      </c>
      <c r="H39" s="29">
        <f t="shared" si="6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v>0</v>
      </c>
      <c r="G40" s="29">
        <v>0</v>
      </c>
      <c r="H40" s="29">
        <f t="shared" si="6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48"/>
      <c r="E41" s="153"/>
      <c r="F41" s="31">
        <f>ROUND(SUM(F39:F40),0)</f>
        <v>0</v>
      </c>
      <c r="G41" s="32">
        <f>ROUND(SUM(G39:G40),0)</f>
        <v>0</v>
      </c>
      <c r="H41" s="32">
        <f t="shared" si="6"/>
        <v>0</v>
      </c>
      <c r="J41" s="4"/>
      <c r="K41" s="4"/>
    </row>
    <row r="42" spans="1:11" x14ac:dyDescent="0.2">
      <c r="A42" s="183"/>
      <c r="B42" s="184"/>
      <c r="C42" s="185"/>
      <c r="D42" s="48"/>
      <c r="E42" s="153"/>
      <c r="F42" s="31"/>
      <c r="G42" s="32"/>
      <c r="H42" s="29"/>
      <c r="J42" s="4"/>
      <c r="K42" s="4"/>
    </row>
    <row r="43" spans="1:11" ht="12.75" hidden="1" customHeight="1" x14ac:dyDescent="0.2">
      <c r="A43" s="161" t="s">
        <v>10</v>
      </c>
      <c r="B43" s="162"/>
      <c r="C43" s="163"/>
      <c r="D43" s="1"/>
      <c r="E43" s="1"/>
      <c r="F43" s="28">
        <v>0</v>
      </c>
      <c r="G43" s="29"/>
      <c r="H43" s="29"/>
      <c r="J43" s="3"/>
      <c r="K43" s="3"/>
    </row>
    <row r="44" spans="1:11" ht="12.75" hidden="1" customHeight="1" x14ac:dyDescent="0.2">
      <c r="A44" s="174" t="s">
        <v>16</v>
      </c>
      <c r="B44" s="175"/>
      <c r="C44" s="176"/>
      <c r="D44" s="9"/>
      <c r="E44" s="9"/>
      <c r="F44" s="28"/>
      <c r="G44" s="29"/>
      <c r="H44" s="29">
        <f t="shared" si="6"/>
        <v>0</v>
      </c>
      <c r="J44" s="3"/>
      <c r="K44" s="3"/>
    </row>
    <row r="45" spans="1:11" ht="12.75" hidden="1" customHeight="1" x14ac:dyDescent="0.2">
      <c r="A45" s="174" t="s">
        <v>17</v>
      </c>
      <c r="B45" s="175"/>
      <c r="C45" s="176"/>
      <c r="D45" s="9"/>
      <c r="E45" s="9"/>
      <c r="F45" s="28">
        <v>0</v>
      </c>
      <c r="G45" s="29">
        <v>0</v>
      </c>
      <c r="H45" s="29">
        <f t="shared" si="6"/>
        <v>0</v>
      </c>
      <c r="J45" s="3"/>
      <c r="K45" s="3"/>
    </row>
    <row r="46" spans="1:11" ht="12.75" hidden="1" customHeight="1" x14ac:dyDescent="0.2">
      <c r="A46" s="174" t="s">
        <v>18</v>
      </c>
      <c r="B46" s="175"/>
      <c r="C46" s="176"/>
      <c r="D46" s="9"/>
      <c r="E46" s="9"/>
      <c r="F46" s="28"/>
      <c r="G46" s="29"/>
      <c r="H46" s="29">
        <f t="shared" si="6"/>
        <v>0</v>
      </c>
      <c r="J46" s="3"/>
      <c r="K46" s="3"/>
    </row>
    <row r="47" spans="1:11" ht="12.75" hidden="1" customHeight="1" x14ac:dyDescent="0.2">
      <c r="A47" s="174" t="s">
        <v>19</v>
      </c>
      <c r="B47" s="175"/>
      <c r="C47" s="176"/>
      <c r="D47" s="9"/>
      <c r="E47" s="9"/>
      <c r="F47" s="28"/>
      <c r="G47" s="29"/>
      <c r="H47" s="29">
        <f t="shared" si="6"/>
        <v>0</v>
      </c>
      <c r="J47" s="3"/>
      <c r="K47" s="3"/>
    </row>
    <row r="48" spans="1:11" ht="12.75" hidden="1" customHeight="1" x14ac:dyDescent="0.2">
      <c r="A48" s="174" t="s">
        <v>20</v>
      </c>
      <c r="B48" s="175"/>
      <c r="C48" s="176"/>
      <c r="D48" s="9"/>
      <c r="E48" s="9"/>
      <c r="F48" s="28"/>
      <c r="G48" s="29"/>
      <c r="H48" s="29">
        <f t="shared" si="6"/>
        <v>0</v>
      </c>
      <c r="J48" s="3"/>
      <c r="K48" s="3"/>
    </row>
    <row r="49" spans="1:14" ht="12.75" hidden="1" customHeight="1" x14ac:dyDescent="0.2">
      <c r="A49" s="183" t="s">
        <v>28</v>
      </c>
      <c r="B49" s="184"/>
      <c r="C49" s="185"/>
      <c r="D49" s="48"/>
      <c r="E49" s="153"/>
      <c r="F49" s="31">
        <f>SUM(F44:F48)</f>
        <v>0</v>
      </c>
      <c r="G49" s="32">
        <f>SUM(G44:G48)</f>
        <v>0</v>
      </c>
      <c r="H49" s="32">
        <f t="shared" si="6"/>
        <v>0</v>
      </c>
      <c r="J49" s="4"/>
      <c r="K49" s="3"/>
    </row>
    <row r="50" spans="1:14" ht="12.75" hidden="1" customHeight="1" x14ac:dyDescent="0.2">
      <c r="A50" s="183"/>
      <c r="B50" s="184"/>
      <c r="C50" s="185"/>
      <c r="D50" s="48"/>
      <c r="E50" s="153"/>
      <c r="F50" s="31"/>
      <c r="G50" s="32"/>
      <c r="H50" s="29"/>
      <c r="J50" s="4"/>
      <c r="K50" s="3"/>
    </row>
    <row r="51" spans="1:14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4" x14ac:dyDescent="0.2">
      <c r="A52" s="202" t="s">
        <v>21</v>
      </c>
      <c r="B52" s="203"/>
      <c r="C52" s="204"/>
      <c r="D52" s="13"/>
      <c r="E52" s="13"/>
      <c r="F52" s="28">
        <v>0</v>
      </c>
      <c r="G52" s="29">
        <v>0</v>
      </c>
      <c r="H52" s="29">
        <f t="shared" si="6"/>
        <v>0</v>
      </c>
      <c r="J52" s="3"/>
      <c r="K52" s="3"/>
    </row>
    <row r="53" spans="1:14" x14ac:dyDescent="0.2">
      <c r="A53" s="202" t="s">
        <v>22</v>
      </c>
      <c r="B53" s="203"/>
      <c r="C53" s="204"/>
      <c r="D53" s="13"/>
      <c r="E53" s="13"/>
      <c r="F53" s="28">
        <v>0</v>
      </c>
      <c r="G53" s="29">
        <v>0</v>
      </c>
      <c r="H53" s="29">
        <f t="shared" si="6"/>
        <v>0</v>
      </c>
      <c r="J53" s="3"/>
      <c r="K53" s="3"/>
    </row>
    <row r="54" spans="1:14" x14ac:dyDescent="0.2">
      <c r="A54" s="202" t="s">
        <v>23</v>
      </c>
      <c r="B54" s="203"/>
      <c r="C54" s="204"/>
      <c r="D54" s="13"/>
      <c r="E54" s="13"/>
      <c r="F54" s="28">
        <v>0</v>
      </c>
      <c r="G54" s="29"/>
      <c r="H54" s="29">
        <f t="shared" si="6"/>
        <v>0</v>
      </c>
      <c r="J54" s="3"/>
      <c r="K54" s="3"/>
    </row>
    <row r="55" spans="1:14" ht="12.75" hidden="1" customHeight="1" x14ac:dyDescent="0.2">
      <c r="A55" s="202" t="s">
        <v>24</v>
      </c>
      <c r="B55" s="203"/>
      <c r="C55" s="204"/>
      <c r="D55" s="13"/>
      <c r="E55" s="13"/>
      <c r="F55" s="28">
        <v>0</v>
      </c>
      <c r="G55" s="29"/>
      <c r="H55" s="29">
        <f t="shared" si="6"/>
        <v>0</v>
      </c>
      <c r="J55" s="3"/>
      <c r="K55" s="3"/>
    </row>
    <row r="56" spans="1:14" x14ac:dyDescent="0.2">
      <c r="A56" s="202" t="s">
        <v>25</v>
      </c>
      <c r="B56" s="203"/>
      <c r="C56" s="204"/>
      <c r="D56" s="13"/>
      <c r="E56" s="13"/>
      <c r="F56" s="28">
        <v>0</v>
      </c>
      <c r="G56" s="29"/>
      <c r="H56" s="29">
        <f t="shared" si="6"/>
        <v>0</v>
      </c>
      <c r="J56" s="3"/>
      <c r="K56" s="3"/>
    </row>
    <row r="57" spans="1:14" ht="12.75" hidden="1" customHeight="1" x14ac:dyDescent="0.2">
      <c r="A57" s="202" t="s">
        <v>26</v>
      </c>
      <c r="B57" s="203"/>
      <c r="C57" s="204"/>
      <c r="D57" s="13"/>
      <c r="E57" s="13"/>
      <c r="F57" s="28"/>
      <c r="G57" s="29"/>
      <c r="H57" s="29">
        <f t="shared" si="6"/>
        <v>0</v>
      </c>
    </row>
    <row r="58" spans="1:14" x14ac:dyDescent="0.2">
      <c r="A58" s="174" t="s">
        <v>32</v>
      </c>
      <c r="B58" s="175"/>
      <c r="C58" s="176"/>
      <c r="D58" s="13">
        <f>D21</f>
        <v>0</v>
      </c>
      <c r="E58" s="13"/>
      <c r="F58" s="95">
        <f>ROUND(J59*K59*B58,0)</f>
        <v>0</v>
      </c>
      <c r="G58" s="99">
        <f>ROUND(F58,0)</f>
        <v>0</v>
      </c>
      <c r="H58" s="29">
        <f t="shared" si="6"/>
        <v>0</v>
      </c>
      <c r="J58" s="26" t="s">
        <v>43</v>
      </c>
      <c r="K58" s="26" t="s">
        <v>44</v>
      </c>
    </row>
    <row r="59" spans="1:14" x14ac:dyDescent="0.2">
      <c r="A59" s="174" t="s">
        <v>20</v>
      </c>
      <c r="B59" s="175"/>
      <c r="C59" s="176"/>
      <c r="D59" s="44"/>
      <c r="E59" s="150"/>
      <c r="F59" s="28"/>
      <c r="G59" s="29"/>
      <c r="H59" s="29">
        <f t="shared" si="6"/>
        <v>0</v>
      </c>
      <c r="J59" s="42">
        <v>369.65</v>
      </c>
      <c r="K59" s="24">
        <v>24</v>
      </c>
      <c r="L59" s="49"/>
      <c r="M59" s="7"/>
      <c r="N59" s="7"/>
    </row>
    <row r="60" spans="1:14" x14ac:dyDescent="0.2">
      <c r="A60" s="183" t="s">
        <v>27</v>
      </c>
      <c r="B60" s="184"/>
      <c r="C60" s="185"/>
      <c r="D60" s="48"/>
      <c r="E60" s="153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49"/>
    </row>
    <row r="61" spans="1:14" ht="13.5" thickBot="1" x14ac:dyDescent="0.2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"/>
      <c r="K61" s="4"/>
    </row>
    <row r="62" spans="1:14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ROUND(G61-G58-G36-G56,0)</f>
        <v>0</v>
      </c>
      <c r="H62" s="36">
        <f>ROUND(SUM(F62:G62),0)</f>
        <v>0</v>
      </c>
      <c r="J62" s="8"/>
      <c r="K62" s="8"/>
      <c r="M62"/>
      <c r="N62"/>
    </row>
    <row r="63" spans="1:14" ht="13.5" thickBot="1" x14ac:dyDescent="0.25">
      <c r="A63" s="189" t="s">
        <v>45</v>
      </c>
      <c r="B63" s="190"/>
      <c r="C63" s="191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4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9" ht="12.75" customHeight="1" x14ac:dyDescent="0.35">
      <c r="A65" s="218" t="s">
        <v>31</v>
      </c>
      <c r="B65" s="218"/>
      <c r="C65" s="218"/>
      <c r="D65" s="218"/>
      <c r="E65" s="218"/>
      <c r="F65" s="218"/>
      <c r="G65" s="218"/>
      <c r="H65" s="197">
        <f>ROUND(H64,0)</f>
        <v>0</v>
      </c>
    </row>
    <row r="66" spans="1:9" ht="12.75" customHeight="1" x14ac:dyDescent="0.35">
      <c r="A66" s="219"/>
      <c r="B66" s="219"/>
      <c r="C66" s="219"/>
      <c r="D66" s="219"/>
      <c r="E66" s="219"/>
      <c r="F66" s="219"/>
      <c r="G66" s="219"/>
      <c r="H66" s="198"/>
    </row>
    <row r="67" spans="1:9" x14ac:dyDescent="0.2">
      <c r="F67" s="10"/>
    </row>
    <row r="68" spans="1:9" x14ac:dyDescent="0.2">
      <c r="A68" s="132" t="s">
        <v>89</v>
      </c>
      <c r="F68" s="10"/>
    </row>
    <row r="69" spans="1:9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9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</row>
    <row r="71" spans="1:9" x14ac:dyDescent="0.2">
      <c r="A71" s="195"/>
      <c r="B71" s="195"/>
      <c r="C71" s="195"/>
      <c r="D71" s="46"/>
      <c r="E71" s="154"/>
      <c r="F71" s="10"/>
    </row>
    <row r="72" spans="1:9" x14ac:dyDescent="0.2">
      <c r="A72" s="10"/>
      <c r="B72" s="10"/>
      <c r="C72" s="10"/>
      <c r="D72" s="10"/>
      <c r="E72" s="10"/>
      <c r="F72" s="10"/>
    </row>
    <row r="73" spans="1:9" x14ac:dyDescent="0.2">
      <c r="F73" s="10"/>
    </row>
    <row r="74" spans="1:9" x14ac:dyDescent="0.2">
      <c r="F74" s="10"/>
    </row>
    <row r="75" spans="1:9" x14ac:dyDescent="0.2">
      <c r="F75" s="10"/>
    </row>
    <row r="76" spans="1:9" x14ac:dyDescent="0.2">
      <c r="F76" s="10"/>
    </row>
    <row r="77" spans="1:9" x14ac:dyDescent="0.2">
      <c r="F77" s="10"/>
    </row>
    <row r="78" spans="1:9" x14ac:dyDescent="0.2">
      <c r="F78" s="10"/>
    </row>
    <row r="79" spans="1:9" x14ac:dyDescent="0.2">
      <c r="F79" s="10"/>
    </row>
    <row r="80" spans="1:9" x14ac:dyDescent="0.2">
      <c r="F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  <row r="103" spans="6:6" x14ac:dyDescent="0.2">
      <c r="F103" s="10"/>
    </row>
    <row r="104" spans="6:6" x14ac:dyDescent="0.2">
      <c r="F104" s="10"/>
    </row>
    <row r="105" spans="6:6" x14ac:dyDescent="0.2">
      <c r="F105" s="10"/>
    </row>
    <row r="106" spans="6:6" x14ac:dyDescent="0.2">
      <c r="F106" s="10"/>
    </row>
    <row r="107" spans="6:6" x14ac:dyDescent="0.2">
      <c r="F107" s="10"/>
    </row>
    <row r="108" spans="6:6" x14ac:dyDescent="0.2">
      <c r="F108" s="10"/>
    </row>
    <row r="109" spans="6:6" x14ac:dyDescent="0.2">
      <c r="F109" s="10"/>
    </row>
    <row r="110" spans="6:6" x14ac:dyDescent="0.2">
      <c r="F110" s="10"/>
    </row>
    <row r="111" spans="6:6" x14ac:dyDescent="0.2">
      <c r="F111" s="10"/>
    </row>
    <row r="112" spans="6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  <row r="119" spans="6:6" x14ac:dyDescent="0.2">
      <c r="F119" s="10"/>
    </row>
    <row r="120" spans="6:6" x14ac:dyDescent="0.2">
      <c r="F120" s="10"/>
    </row>
    <row r="121" spans="6:6" x14ac:dyDescent="0.2">
      <c r="F121" s="10"/>
    </row>
    <row r="122" spans="6:6" x14ac:dyDescent="0.2">
      <c r="F122" s="10"/>
    </row>
    <row r="123" spans="6:6" x14ac:dyDescent="0.2">
      <c r="F123" s="10"/>
    </row>
    <row r="124" spans="6:6" x14ac:dyDescent="0.2">
      <c r="F124" s="10"/>
    </row>
    <row r="125" spans="6:6" x14ac:dyDescent="0.2">
      <c r="F125" s="10"/>
    </row>
    <row r="126" spans="6:6" x14ac:dyDescent="0.2">
      <c r="F126" s="10"/>
    </row>
    <row r="127" spans="6:6" x14ac:dyDescent="0.2">
      <c r="F127" s="10"/>
    </row>
    <row r="128" spans="6:6" x14ac:dyDescent="0.2">
      <c r="F128" s="10"/>
    </row>
    <row r="129" spans="6:6" x14ac:dyDescent="0.2">
      <c r="F129" s="10"/>
    </row>
    <row r="130" spans="6:6" x14ac:dyDescent="0.2">
      <c r="F130" s="10"/>
    </row>
    <row r="131" spans="6:6" x14ac:dyDescent="0.2">
      <c r="F131" s="10"/>
    </row>
    <row r="132" spans="6:6" x14ac:dyDescent="0.2">
      <c r="F132" s="10"/>
    </row>
    <row r="133" spans="6:6" x14ac:dyDescent="0.2">
      <c r="F133" s="10"/>
    </row>
    <row r="134" spans="6:6" x14ac:dyDescent="0.2">
      <c r="F134" s="10"/>
    </row>
    <row r="135" spans="6:6" x14ac:dyDescent="0.2">
      <c r="F135" s="10"/>
    </row>
    <row r="136" spans="6:6" x14ac:dyDescent="0.2">
      <c r="F136" s="10"/>
    </row>
    <row r="137" spans="6:6" x14ac:dyDescent="0.2">
      <c r="F137" s="10"/>
    </row>
    <row r="138" spans="6:6" x14ac:dyDescent="0.2">
      <c r="F138" s="10"/>
    </row>
    <row r="139" spans="6:6" x14ac:dyDescent="0.2">
      <c r="F139" s="10"/>
    </row>
    <row r="140" spans="6:6" x14ac:dyDescent="0.2">
      <c r="F140" s="10"/>
    </row>
    <row r="141" spans="6:6" x14ac:dyDescent="0.2">
      <c r="F141" s="10"/>
    </row>
    <row r="142" spans="6:6" x14ac:dyDescent="0.2">
      <c r="F142" s="10"/>
    </row>
    <row r="143" spans="6:6" x14ac:dyDescent="0.2">
      <c r="F143" s="10"/>
    </row>
    <row r="144" spans="6:6" x14ac:dyDescent="0.2">
      <c r="F144" s="10"/>
    </row>
    <row r="145" spans="6:6" x14ac:dyDescent="0.2">
      <c r="F145" s="10"/>
    </row>
    <row r="146" spans="6:6" x14ac:dyDescent="0.2">
      <c r="F146" s="10"/>
    </row>
    <row r="147" spans="6:6" x14ac:dyDescent="0.2">
      <c r="F147" s="10"/>
    </row>
    <row r="148" spans="6:6" x14ac:dyDescent="0.2">
      <c r="F148" s="10"/>
    </row>
    <row r="149" spans="6:6" x14ac:dyDescent="0.2">
      <c r="F149" s="10"/>
    </row>
    <row r="150" spans="6:6" x14ac:dyDescent="0.2">
      <c r="F150" s="10"/>
    </row>
    <row r="151" spans="6:6" x14ac:dyDescent="0.2">
      <c r="F151" s="10"/>
    </row>
    <row r="152" spans="6:6" x14ac:dyDescent="0.2">
      <c r="F152" s="10"/>
    </row>
    <row r="153" spans="6:6" x14ac:dyDescent="0.2">
      <c r="F153" s="10"/>
    </row>
    <row r="154" spans="6:6" x14ac:dyDescent="0.2">
      <c r="F154" s="10"/>
    </row>
    <row r="155" spans="6:6" x14ac:dyDescent="0.2">
      <c r="F155" s="10"/>
    </row>
    <row r="156" spans="6:6" x14ac:dyDescent="0.2">
      <c r="F156" s="10"/>
    </row>
    <row r="157" spans="6:6" x14ac:dyDescent="0.2">
      <c r="F157" s="10"/>
    </row>
    <row r="158" spans="6:6" x14ac:dyDescent="0.2">
      <c r="F158" s="10"/>
    </row>
    <row r="159" spans="6:6" x14ac:dyDescent="0.2">
      <c r="F159" s="10"/>
    </row>
    <row r="160" spans="6:6" x14ac:dyDescent="0.2">
      <c r="F160" s="10"/>
    </row>
    <row r="161" spans="6:6" x14ac:dyDescent="0.2">
      <c r="F161" s="10"/>
    </row>
    <row r="162" spans="6:6" x14ac:dyDescent="0.2">
      <c r="F162" s="10"/>
    </row>
    <row r="163" spans="6:6" x14ac:dyDescent="0.2">
      <c r="F163" s="10"/>
    </row>
    <row r="164" spans="6:6" x14ac:dyDescent="0.2">
      <c r="F164" s="10"/>
    </row>
    <row r="165" spans="6:6" x14ac:dyDescent="0.2">
      <c r="F165" s="10"/>
    </row>
    <row r="166" spans="6:6" x14ac:dyDescent="0.2">
      <c r="F166" s="10"/>
    </row>
    <row r="167" spans="6:6" x14ac:dyDescent="0.2">
      <c r="F167" s="10"/>
    </row>
    <row r="168" spans="6:6" x14ac:dyDescent="0.2">
      <c r="F168" s="10"/>
    </row>
    <row r="169" spans="6:6" x14ac:dyDescent="0.2">
      <c r="F169" s="10"/>
    </row>
    <row r="170" spans="6:6" x14ac:dyDescent="0.2">
      <c r="F170" s="10"/>
    </row>
    <row r="171" spans="6:6" x14ac:dyDescent="0.2">
      <c r="F171" s="10"/>
    </row>
    <row r="172" spans="6:6" x14ac:dyDescent="0.2">
      <c r="F172" s="10"/>
    </row>
    <row r="173" spans="6:6" x14ac:dyDescent="0.2">
      <c r="F173" s="10"/>
    </row>
    <row r="174" spans="6:6" x14ac:dyDescent="0.2">
      <c r="F174" s="10"/>
    </row>
    <row r="175" spans="6:6" x14ac:dyDescent="0.2">
      <c r="F175" s="10"/>
    </row>
    <row r="176" spans="6:6" x14ac:dyDescent="0.2">
      <c r="F176" s="10"/>
    </row>
    <row r="177" spans="6:6" x14ac:dyDescent="0.2">
      <c r="F177" s="10"/>
    </row>
    <row r="178" spans="6:6" x14ac:dyDescent="0.2">
      <c r="F178" s="10"/>
    </row>
    <row r="179" spans="6:6" x14ac:dyDescent="0.2">
      <c r="F179" s="10"/>
    </row>
    <row r="180" spans="6:6" x14ac:dyDescent="0.2">
      <c r="F180" s="10"/>
    </row>
    <row r="181" spans="6:6" x14ac:dyDescent="0.2">
      <c r="F181" s="10"/>
    </row>
    <row r="182" spans="6:6" x14ac:dyDescent="0.2">
      <c r="F182" s="10"/>
    </row>
    <row r="183" spans="6:6" x14ac:dyDescent="0.2">
      <c r="F183" s="10"/>
    </row>
    <row r="184" spans="6:6" x14ac:dyDescent="0.2">
      <c r="F184" s="10"/>
    </row>
    <row r="185" spans="6:6" x14ac:dyDescent="0.2">
      <c r="F185" s="10"/>
    </row>
    <row r="186" spans="6:6" x14ac:dyDescent="0.2">
      <c r="F186" s="10"/>
    </row>
    <row r="187" spans="6:6" x14ac:dyDescent="0.2">
      <c r="F187" s="10"/>
    </row>
    <row r="188" spans="6:6" x14ac:dyDescent="0.2">
      <c r="F188" s="10"/>
    </row>
    <row r="189" spans="6:6" x14ac:dyDescent="0.2">
      <c r="F189" s="10"/>
    </row>
    <row r="190" spans="6:6" x14ac:dyDescent="0.2">
      <c r="F190" s="10"/>
    </row>
    <row r="191" spans="6:6" x14ac:dyDescent="0.2">
      <c r="F191" s="10"/>
    </row>
    <row r="192" spans="6:6" x14ac:dyDescent="0.2">
      <c r="F192" s="10"/>
    </row>
    <row r="193" spans="6:6" x14ac:dyDescent="0.2">
      <c r="F193" s="10"/>
    </row>
    <row r="194" spans="6:6" x14ac:dyDescent="0.2">
      <c r="F194" s="10"/>
    </row>
    <row r="195" spans="6:6" x14ac:dyDescent="0.2">
      <c r="F195" s="10"/>
    </row>
    <row r="196" spans="6:6" x14ac:dyDescent="0.2">
      <c r="F196" s="10"/>
    </row>
    <row r="197" spans="6:6" x14ac:dyDescent="0.2">
      <c r="F197" s="10"/>
    </row>
    <row r="198" spans="6:6" x14ac:dyDescent="0.2">
      <c r="F198" s="10"/>
    </row>
    <row r="199" spans="6:6" x14ac:dyDescent="0.2">
      <c r="F199" s="10"/>
    </row>
    <row r="200" spans="6:6" x14ac:dyDescent="0.2">
      <c r="F200" s="10"/>
    </row>
    <row r="201" spans="6:6" x14ac:dyDescent="0.2">
      <c r="F201" s="10"/>
    </row>
    <row r="202" spans="6:6" x14ac:dyDescent="0.2">
      <c r="F202" s="10"/>
    </row>
    <row r="203" spans="6:6" x14ac:dyDescent="0.2">
      <c r="F203" s="10"/>
    </row>
    <row r="204" spans="6:6" x14ac:dyDescent="0.2">
      <c r="F204" s="10"/>
    </row>
    <row r="205" spans="6:6" x14ac:dyDescent="0.2">
      <c r="F205" s="10"/>
    </row>
    <row r="206" spans="6:6" x14ac:dyDescent="0.2">
      <c r="F206" s="10"/>
    </row>
    <row r="207" spans="6:6" x14ac:dyDescent="0.2">
      <c r="F207" s="10"/>
    </row>
    <row r="208" spans="6:6" x14ac:dyDescent="0.2">
      <c r="F208" s="10"/>
    </row>
    <row r="209" spans="6:6" x14ac:dyDescent="0.2">
      <c r="F209" s="10"/>
    </row>
    <row r="210" spans="6:6" x14ac:dyDescent="0.2">
      <c r="F210" s="10"/>
    </row>
    <row r="211" spans="6:6" x14ac:dyDescent="0.2">
      <c r="F211" s="10"/>
    </row>
    <row r="212" spans="6:6" x14ac:dyDescent="0.2">
      <c r="F212" s="10"/>
    </row>
    <row r="213" spans="6:6" x14ac:dyDescent="0.2">
      <c r="F213" s="10"/>
    </row>
    <row r="214" spans="6:6" x14ac:dyDescent="0.2">
      <c r="F214" s="10"/>
    </row>
    <row r="215" spans="6:6" x14ac:dyDescent="0.2">
      <c r="F215" s="10"/>
    </row>
    <row r="216" spans="6:6" x14ac:dyDescent="0.2">
      <c r="F216" s="10"/>
    </row>
    <row r="217" spans="6:6" x14ac:dyDescent="0.2">
      <c r="F217" s="10"/>
    </row>
    <row r="218" spans="6:6" x14ac:dyDescent="0.2">
      <c r="F218" s="10"/>
    </row>
    <row r="219" spans="6:6" x14ac:dyDescent="0.2">
      <c r="F219" s="10"/>
    </row>
    <row r="220" spans="6:6" x14ac:dyDescent="0.2">
      <c r="F220" s="10"/>
    </row>
    <row r="221" spans="6:6" x14ac:dyDescent="0.2">
      <c r="F221" s="10"/>
    </row>
    <row r="222" spans="6:6" x14ac:dyDescent="0.2">
      <c r="F222" s="10"/>
    </row>
    <row r="223" spans="6:6" x14ac:dyDescent="0.2">
      <c r="F223" s="10"/>
    </row>
    <row r="224" spans="6:6" x14ac:dyDescent="0.2">
      <c r="F224" s="10"/>
    </row>
    <row r="225" spans="6:6" x14ac:dyDescent="0.2">
      <c r="F225" s="10"/>
    </row>
    <row r="226" spans="6:6" x14ac:dyDescent="0.2">
      <c r="F226" s="10"/>
    </row>
    <row r="227" spans="6:6" x14ac:dyDescent="0.2">
      <c r="F227" s="10"/>
    </row>
    <row r="228" spans="6:6" x14ac:dyDescent="0.2">
      <c r="F228" s="10"/>
    </row>
    <row r="229" spans="6:6" x14ac:dyDescent="0.2">
      <c r="F229" s="10"/>
    </row>
    <row r="230" spans="6:6" x14ac:dyDescent="0.2">
      <c r="F230" s="10"/>
    </row>
    <row r="231" spans="6:6" x14ac:dyDescent="0.2">
      <c r="F231" s="10"/>
    </row>
    <row r="232" spans="6:6" x14ac:dyDescent="0.2">
      <c r="F232" s="10"/>
    </row>
    <row r="233" spans="6:6" x14ac:dyDescent="0.2">
      <c r="F233" s="10"/>
    </row>
    <row r="234" spans="6:6" x14ac:dyDescent="0.2">
      <c r="F234" s="10"/>
    </row>
    <row r="235" spans="6:6" x14ac:dyDescent="0.2">
      <c r="F235" s="10"/>
    </row>
    <row r="236" spans="6:6" x14ac:dyDescent="0.2">
      <c r="F236" s="10"/>
    </row>
    <row r="237" spans="6:6" x14ac:dyDescent="0.2">
      <c r="F237" s="10"/>
    </row>
    <row r="238" spans="6:6" x14ac:dyDescent="0.2">
      <c r="F238" s="10"/>
    </row>
    <row r="239" spans="6:6" x14ac:dyDescent="0.2">
      <c r="F239" s="10"/>
    </row>
    <row r="240" spans="6:6" x14ac:dyDescent="0.2">
      <c r="F240" s="10"/>
    </row>
    <row r="241" spans="6:6" x14ac:dyDescent="0.2">
      <c r="F241" s="10"/>
    </row>
    <row r="242" spans="6:6" x14ac:dyDescent="0.2">
      <c r="F242" s="10"/>
    </row>
    <row r="243" spans="6:6" x14ac:dyDescent="0.2">
      <c r="F243" s="10"/>
    </row>
    <row r="244" spans="6:6" x14ac:dyDescent="0.2">
      <c r="F244" s="10"/>
    </row>
    <row r="245" spans="6:6" x14ac:dyDescent="0.2">
      <c r="F245" s="10"/>
    </row>
    <row r="246" spans="6:6" x14ac:dyDescent="0.2">
      <c r="F246" s="10"/>
    </row>
    <row r="247" spans="6:6" x14ac:dyDescent="0.2">
      <c r="F247" s="10"/>
    </row>
    <row r="248" spans="6:6" x14ac:dyDescent="0.2">
      <c r="F248" s="10"/>
    </row>
    <row r="249" spans="6:6" x14ac:dyDescent="0.2">
      <c r="F249" s="10"/>
    </row>
    <row r="250" spans="6:6" x14ac:dyDescent="0.2">
      <c r="F250" s="10"/>
    </row>
    <row r="251" spans="6:6" x14ac:dyDescent="0.2">
      <c r="F251" s="10"/>
    </row>
    <row r="252" spans="6:6" x14ac:dyDescent="0.2">
      <c r="F252" s="10"/>
    </row>
    <row r="253" spans="6:6" x14ac:dyDescent="0.2">
      <c r="F253" s="10"/>
    </row>
    <row r="254" spans="6:6" x14ac:dyDescent="0.2">
      <c r="F254" s="10"/>
    </row>
    <row r="255" spans="6:6" x14ac:dyDescent="0.2">
      <c r="F255" s="10"/>
    </row>
    <row r="256" spans="6:6" x14ac:dyDescent="0.2">
      <c r="F256" s="10"/>
    </row>
    <row r="257" spans="6:6" x14ac:dyDescent="0.2">
      <c r="F257" s="10"/>
    </row>
    <row r="258" spans="6:6" x14ac:dyDescent="0.2">
      <c r="F258" s="10"/>
    </row>
    <row r="259" spans="6:6" x14ac:dyDescent="0.2">
      <c r="F259" s="10"/>
    </row>
    <row r="260" spans="6:6" x14ac:dyDescent="0.2">
      <c r="F260" s="10"/>
    </row>
    <row r="261" spans="6:6" x14ac:dyDescent="0.2">
      <c r="F261" s="10"/>
    </row>
    <row r="262" spans="6:6" x14ac:dyDescent="0.2">
      <c r="F262" s="10"/>
    </row>
  </sheetData>
  <sheetProtection selectLockedCells="1" selectUnlockedCells="1"/>
  <mergeCells count="72">
    <mergeCell ref="E7:E9"/>
    <mergeCell ref="A23:C23"/>
    <mergeCell ref="A22:C22"/>
    <mergeCell ref="M18:N18"/>
    <mergeCell ref="A6:H6"/>
    <mergeCell ref="A7:C9"/>
    <mergeCell ref="D7:D9"/>
    <mergeCell ref="F7:H7"/>
    <mergeCell ref="H8:H9"/>
    <mergeCell ref="J9:K9"/>
    <mergeCell ref="A10:C10"/>
    <mergeCell ref="A11:C11"/>
    <mergeCell ref="A12:C12"/>
    <mergeCell ref="A13:C13"/>
    <mergeCell ref="A14:C14"/>
    <mergeCell ref="A15:C15"/>
    <mergeCell ref="A16:C16"/>
    <mergeCell ref="A1:H1"/>
    <mergeCell ref="A2:F2"/>
    <mergeCell ref="G2:H2"/>
    <mergeCell ref="A3:H3"/>
    <mergeCell ref="A4:H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M9:N9"/>
    <mergeCell ref="H65:H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0"/>
  <sheetViews>
    <sheetView zoomScaleNormal="100" workbookViewId="0">
      <selection activeCell="G2" sqref="G2:H2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style="89" customWidth="1"/>
    <col min="10" max="10" width="9.85546875" bestFit="1" customWidth="1"/>
    <col min="13" max="13" width="10.140625" customWidth="1"/>
    <col min="14" max="14" width="14.5703125" customWidth="1"/>
    <col min="15" max="15" width="13.5703125" customWidth="1"/>
    <col min="16" max="16" width="12.85546875" customWidth="1"/>
    <col min="17" max="17" width="13.85546875" customWidth="1"/>
  </cols>
  <sheetData>
    <row r="1" spans="1:17" s="52" customFormat="1" x14ac:dyDescent="0.2">
      <c r="A1" s="205" t="str">
        <f>'Cumulative Budget'!A1:H1</f>
        <v xml:space="preserve">PI Name: </v>
      </c>
      <c r="B1" s="205"/>
      <c r="C1" s="205"/>
      <c r="D1" s="205"/>
      <c r="E1" s="205"/>
      <c r="F1" s="205"/>
      <c r="G1" s="205"/>
      <c r="H1" s="205"/>
    </row>
    <row r="2" spans="1:17" s="52" customFormat="1" x14ac:dyDescent="0.2">
      <c r="A2" s="205" t="str">
        <f>'Cumulative Budget'!A2:F2</f>
        <v xml:space="preserve">Agency: </v>
      </c>
      <c r="B2" s="205"/>
      <c r="C2" s="205"/>
      <c r="D2" s="205"/>
      <c r="E2" s="205"/>
      <c r="F2" s="205"/>
      <c r="G2" s="205" t="str">
        <f>'Cumulative Budget'!G2:H2</f>
        <v>Program:</v>
      </c>
      <c r="H2" s="205"/>
    </row>
    <row r="3" spans="1:17" s="52" customFormat="1" ht="12.75" customHeight="1" x14ac:dyDescent="0.2">
      <c r="A3" s="206" t="str">
        <f>'Cumulative Budget'!A3:H3</f>
        <v xml:space="preserve">Proposal Title: 
</v>
      </c>
      <c r="B3" s="206"/>
      <c r="C3" s="206"/>
      <c r="D3" s="206"/>
      <c r="E3" s="206"/>
      <c r="F3" s="206"/>
      <c r="G3" s="206"/>
      <c r="H3" s="206"/>
    </row>
    <row r="4" spans="1:17" s="52" customFormat="1" ht="12.75" customHeight="1" x14ac:dyDescent="0.2">
      <c r="A4" s="206" t="str">
        <f>'Cumulative Budget'!A4:H4</f>
        <v>Project Dates:</v>
      </c>
      <c r="B4" s="206"/>
      <c r="C4" s="206"/>
      <c r="D4" s="206"/>
      <c r="E4" s="206"/>
      <c r="F4" s="206"/>
      <c r="G4" s="206"/>
      <c r="H4" s="206"/>
    </row>
    <row r="5" spans="1:17" s="89" customFormat="1" x14ac:dyDescent="0.2">
      <c r="F5" s="10"/>
      <c r="H5" s="52"/>
    </row>
    <row r="6" spans="1:17" s="156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7" s="156" customFormat="1" x14ac:dyDescent="0.2">
      <c r="A7" s="207" t="s">
        <v>1</v>
      </c>
      <c r="B7" s="207"/>
      <c r="C7" s="207"/>
      <c r="D7" s="215" t="s">
        <v>92</v>
      </c>
      <c r="E7" s="215" t="s">
        <v>91</v>
      </c>
      <c r="F7" s="207" t="s">
        <v>2</v>
      </c>
      <c r="G7" s="207"/>
      <c r="H7" s="207"/>
      <c r="J7" s="141"/>
      <c r="K7" s="141"/>
    </row>
    <row r="8" spans="1:17" s="156" customFormat="1" x14ac:dyDescent="0.2">
      <c r="A8" s="207"/>
      <c r="B8" s="207"/>
      <c r="C8" s="207"/>
      <c r="D8" s="216"/>
      <c r="E8" s="216"/>
      <c r="F8" s="139" t="s">
        <v>3</v>
      </c>
      <c r="G8" s="151" t="s">
        <v>4</v>
      </c>
      <c r="H8" s="207" t="s">
        <v>5</v>
      </c>
      <c r="J8" s="141"/>
      <c r="K8" s="141"/>
    </row>
    <row r="9" spans="1:17" s="156" customFormat="1" x14ac:dyDescent="0.2">
      <c r="A9" s="207"/>
      <c r="B9" s="207"/>
      <c r="C9" s="207"/>
      <c r="D9" s="217"/>
      <c r="E9" s="217"/>
      <c r="F9" s="142" t="s">
        <v>48</v>
      </c>
      <c r="G9" s="152" t="s">
        <v>48</v>
      </c>
      <c r="H9" s="207"/>
      <c r="J9" s="196"/>
      <c r="K9" s="196"/>
      <c r="M9" s="220" t="s">
        <v>58</v>
      </c>
      <c r="N9" s="220"/>
    </row>
    <row r="10" spans="1:17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74" t="s">
        <v>3</v>
      </c>
      <c r="N10" s="75" t="s">
        <v>4</v>
      </c>
      <c r="O10" s="52"/>
      <c r="P10" s="52"/>
      <c r="Q10" s="52"/>
    </row>
    <row r="11" spans="1:17" x14ac:dyDescent="0.2">
      <c r="A11" s="158"/>
      <c r="B11" s="159"/>
      <c r="C11" s="160"/>
      <c r="D11" s="45"/>
      <c r="E11" s="149"/>
      <c r="F11" s="28">
        <f t="shared" ref="F11:F16" si="0">ROUND(J11/K11*D11,0)</f>
        <v>0</v>
      </c>
      <c r="G11" s="29">
        <f t="shared" ref="G11:G16" si="1">ROUND(F11*1.035,0)</f>
        <v>0</v>
      </c>
      <c r="H11" s="29">
        <f t="shared" ref="H11:H16" si="2">ROUND(SUM(F11:G11),0)</f>
        <v>0</v>
      </c>
      <c r="J11" s="25">
        <v>0</v>
      </c>
      <c r="K11" s="24">
        <v>9</v>
      </c>
      <c r="M11" s="61">
        <f>SUM(J11)</f>
        <v>0</v>
      </c>
      <c r="N11" s="62">
        <f>J11*1.035</f>
        <v>0</v>
      </c>
      <c r="O11" s="55"/>
      <c r="P11" s="55"/>
      <c r="Q11" s="55"/>
    </row>
    <row r="12" spans="1:17" x14ac:dyDescent="0.2">
      <c r="A12" s="158"/>
      <c r="B12" s="159"/>
      <c r="C12" s="160"/>
      <c r="D12" s="45"/>
      <c r="E12" s="149"/>
      <c r="F12" s="28">
        <f t="shared" si="0"/>
        <v>0</v>
      </c>
      <c r="G12" s="29">
        <f t="shared" si="1"/>
        <v>0</v>
      </c>
      <c r="H12" s="29">
        <f t="shared" si="2"/>
        <v>0</v>
      </c>
      <c r="J12" s="25">
        <v>0</v>
      </c>
      <c r="K12" s="24">
        <v>9</v>
      </c>
      <c r="M12" s="61">
        <f t="shared" ref="M12:M16" si="3">SUM(J12)</f>
        <v>0</v>
      </c>
      <c r="N12" s="62">
        <f t="shared" ref="N12:N16" si="4">J12*1.035</f>
        <v>0</v>
      </c>
      <c r="O12" s="55"/>
      <c r="P12" s="55"/>
      <c r="Q12" s="55"/>
    </row>
    <row r="13" spans="1:17" x14ac:dyDescent="0.2">
      <c r="A13" s="158" t="str">
        <f>'Cumulative Budget'!A13:C13</f>
        <v>Dr. XXX (CoPI2)</v>
      </c>
      <c r="B13" s="159"/>
      <c r="C13" s="160"/>
      <c r="D13" s="45">
        <f>E13*K13</f>
        <v>0</v>
      </c>
      <c r="E13" s="233">
        <v>0</v>
      </c>
      <c r="F13" s="28">
        <f t="shared" si="0"/>
        <v>0</v>
      </c>
      <c r="G13" s="29">
        <f t="shared" si="1"/>
        <v>0</v>
      </c>
      <c r="H13" s="29">
        <f t="shared" si="2"/>
        <v>0</v>
      </c>
      <c r="J13" s="25">
        <v>0</v>
      </c>
      <c r="K13" s="24">
        <v>9</v>
      </c>
      <c r="M13" s="61">
        <f t="shared" si="3"/>
        <v>0</v>
      </c>
      <c r="N13" s="62">
        <f t="shared" si="4"/>
        <v>0</v>
      </c>
      <c r="O13" s="55"/>
      <c r="P13" s="55"/>
      <c r="Q13" s="55"/>
    </row>
    <row r="14" spans="1:17" x14ac:dyDescent="0.2">
      <c r="A14" s="158"/>
      <c r="B14" s="159"/>
      <c r="C14" s="160"/>
      <c r="D14" s="45"/>
      <c r="E14" s="149"/>
      <c r="F14" s="28">
        <f t="shared" si="0"/>
        <v>0</v>
      </c>
      <c r="G14" s="29">
        <f t="shared" si="1"/>
        <v>0</v>
      </c>
      <c r="H14" s="29">
        <f t="shared" si="2"/>
        <v>0</v>
      </c>
      <c r="J14" s="25">
        <v>0</v>
      </c>
      <c r="K14" s="24">
        <v>9</v>
      </c>
      <c r="M14" s="61">
        <f t="shared" si="3"/>
        <v>0</v>
      </c>
      <c r="N14" s="62">
        <f t="shared" si="4"/>
        <v>0</v>
      </c>
      <c r="O14" s="55"/>
      <c r="P14" s="55"/>
      <c r="Q14" s="55"/>
    </row>
    <row r="15" spans="1:17" x14ac:dyDescent="0.2">
      <c r="A15" s="158"/>
      <c r="B15" s="159"/>
      <c r="C15" s="160"/>
      <c r="D15" s="45"/>
      <c r="E15" s="149"/>
      <c r="F15" s="28">
        <f t="shared" si="0"/>
        <v>0</v>
      </c>
      <c r="G15" s="29">
        <f t="shared" si="1"/>
        <v>0</v>
      </c>
      <c r="H15" s="29">
        <f t="shared" si="2"/>
        <v>0</v>
      </c>
      <c r="J15" s="25">
        <v>0</v>
      </c>
      <c r="K15" s="24">
        <v>9</v>
      </c>
      <c r="M15" s="61">
        <f t="shared" si="3"/>
        <v>0</v>
      </c>
      <c r="N15" s="62">
        <f t="shared" si="4"/>
        <v>0</v>
      </c>
      <c r="O15" s="55"/>
      <c r="P15" s="55"/>
      <c r="Q15" s="55"/>
    </row>
    <row r="16" spans="1:17" x14ac:dyDescent="0.2">
      <c r="A16" s="158"/>
      <c r="B16" s="159"/>
      <c r="C16" s="160"/>
      <c r="D16" s="45"/>
      <c r="E16" s="149"/>
      <c r="F16" s="28">
        <f t="shared" si="0"/>
        <v>0</v>
      </c>
      <c r="G16" s="29">
        <f t="shared" si="1"/>
        <v>0</v>
      </c>
      <c r="H16" s="29">
        <f t="shared" si="2"/>
        <v>0</v>
      </c>
      <c r="J16" s="25">
        <v>0</v>
      </c>
      <c r="K16" s="24">
        <v>9</v>
      </c>
      <c r="M16" s="63">
        <f t="shared" si="3"/>
        <v>0</v>
      </c>
      <c r="N16" s="64">
        <f t="shared" si="4"/>
        <v>0</v>
      </c>
      <c r="O16" s="55"/>
      <c r="P16" s="55"/>
      <c r="Q16" s="55"/>
    </row>
    <row r="17" spans="1:17" x14ac:dyDescent="0.2">
      <c r="A17" s="171"/>
      <c r="B17" s="172"/>
      <c r="C17" s="173"/>
      <c r="D17" s="45"/>
      <c r="E17" s="149"/>
      <c r="F17" s="28"/>
      <c r="G17" s="29"/>
      <c r="H17" s="29"/>
      <c r="J17" s="3"/>
      <c r="K17" s="3"/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ROUND(SUM(F11:F17),0)</f>
        <v>0</v>
      </c>
      <c r="G18" s="29">
        <f>ROUND(SUM(G11:G17),0)</f>
        <v>0</v>
      </c>
      <c r="H18" s="29">
        <f>ROUND(SUM(F18:G18),0)</f>
        <v>0</v>
      </c>
      <c r="J18" s="3"/>
      <c r="K18" s="3"/>
      <c r="M18" s="221" t="s">
        <v>59</v>
      </c>
      <c r="N18" s="222"/>
      <c r="O18" s="53"/>
      <c r="P18" s="53"/>
      <c r="Q18" s="53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92" t="s">
        <v>65</v>
      </c>
      <c r="K19" s="92" t="s">
        <v>66</v>
      </c>
      <c r="M19" s="76" t="s">
        <v>3</v>
      </c>
      <c r="N19" s="77" t="s">
        <v>4</v>
      </c>
      <c r="O19" s="52"/>
      <c r="P19" s="52"/>
      <c r="Q19" s="52"/>
    </row>
    <row r="20" spans="1:17" x14ac:dyDescent="0.2">
      <c r="A20" s="226" t="s">
        <v>38</v>
      </c>
      <c r="B20" s="227"/>
      <c r="C20" s="228"/>
      <c r="D20" s="100">
        <v>0</v>
      </c>
      <c r="E20" s="100"/>
      <c r="F20" s="95">
        <f>ROUND(D20*J20,0)</f>
        <v>0</v>
      </c>
      <c r="G20" s="30">
        <f t="shared" ref="G20:H24" si="5">ROUND(F20*1.03,0)</f>
        <v>0</v>
      </c>
      <c r="H20" s="29">
        <f t="shared" ref="H20:H59" si="6">ROUND(SUM(F20:G20),0)</f>
        <v>0</v>
      </c>
      <c r="J20" s="93">
        <v>50000</v>
      </c>
      <c r="K20" s="94">
        <v>0.22</v>
      </c>
      <c r="M20" s="67" t="e">
        <f>F11/J11</f>
        <v>#DIV/0!</v>
      </c>
      <c r="N20" s="71" t="e">
        <f>G11/N11</f>
        <v>#DIV/0!</v>
      </c>
    </row>
    <row r="21" spans="1:17" x14ac:dyDescent="0.2">
      <c r="A21" s="199" t="s">
        <v>62</v>
      </c>
      <c r="B21" s="200"/>
      <c r="C21" s="201"/>
      <c r="D21" s="100">
        <v>0</v>
      </c>
      <c r="E21" s="100"/>
      <c r="F21" s="95">
        <f>ROUND(D21*J21,0)</f>
        <v>0</v>
      </c>
      <c r="G21" s="30">
        <f t="shared" si="5"/>
        <v>0</v>
      </c>
      <c r="H21" s="29">
        <f t="shared" si="6"/>
        <v>0</v>
      </c>
      <c r="J21" s="93">
        <v>24000</v>
      </c>
      <c r="K21" s="49"/>
      <c r="M21" s="67" t="e">
        <f t="shared" ref="M21:M22" si="7">F12/J12</f>
        <v>#DIV/0!</v>
      </c>
      <c r="N21" s="71" t="e">
        <f t="shared" ref="N21:N22" si="8">G12/N12</f>
        <v>#DIV/0!</v>
      </c>
    </row>
    <row r="22" spans="1:17" x14ac:dyDescent="0.2">
      <c r="A22" s="199" t="s">
        <v>63</v>
      </c>
      <c r="B22" s="200"/>
      <c r="C22" s="201"/>
      <c r="D22" s="100">
        <v>0</v>
      </c>
      <c r="E22" s="100"/>
      <c r="F22" s="95">
        <v>0</v>
      </c>
      <c r="G22" s="30">
        <f t="shared" si="5"/>
        <v>0</v>
      </c>
      <c r="H22" s="29">
        <f t="shared" si="6"/>
        <v>0</v>
      </c>
      <c r="J22" s="93">
        <v>0</v>
      </c>
      <c r="K22" s="49"/>
      <c r="M22" s="67" t="e">
        <f t="shared" si="7"/>
        <v>#DIV/0!</v>
      </c>
      <c r="N22" s="71" t="e">
        <f t="shared" si="8"/>
        <v>#DIV/0!</v>
      </c>
    </row>
    <row r="23" spans="1:17" s="86" customFormat="1" x14ac:dyDescent="0.2">
      <c r="A23" s="199" t="s">
        <v>64</v>
      </c>
      <c r="B23" s="200"/>
      <c r="C23" s="201"/>
      <c r="D23" s="100">
        <v>0</v>
      </c>
      <c r="E23" s="100"/>
      <c r="F23" s="95">
        <v>0</v>
      </c>
      <c r="G23" s="30">
        <f t="shared" si="5"/>
        <v>0</v>
      </c>
      <c r="H23" s="29">
        <f t="shared" si="6"/>
        <v>0</v>
      </c>
      <c r="J23" s="93">
        <v>0</v>
      </c>
      <c r="K23" s="49"/>
      <c r="M23" s="67" t="e">
        <f t="shared" ref="M23" si="9">F14/J14</f>
        <v>#DIV/0!</v>
      </c>
      <c r="N23" s="71" t="e">
        <f t="shared" ref="N23" si="10">G14/N14</f>
        <v>#DIV/0!</v>
      </c>
    </row>
    <row r="24" spans="1:17" x14ac:dyDescent="0.2">
      <c r="A24" s="211" t="s">
        <v>56</v>
      </c>
      <c r="B24" s="212"/>
      <c r="C24" s="213"/>
      <c r="D24" s="81"/>
      <c r="E24" s="149"/>
      <c r="F24" s="28">
        <v>0</v>
      </c>
      <c r="G24" s="29">
        <f t="shared" si="5"/>
        <v>0</v>
      </c>
      <c r="H24" s="29">
        <f t="shared" si="6"/>
        <v>0</v>
      </c>
      <c r="J24" s="93">
        <v>0</v>
      </c>
      <c r="K24" s="49"/>
      <c r="M24" s="67" t="e">
        <f>F15/J15</f>
        <v>#DIV/0!</v>
      </c>
      <c r="N24" s="71" t="e">
        <f>G15/N15</f>
        <v>#DIV/0!</v>
      </c>
    </row>
    <row r="25" spans="1:17" x14ac:dyDescent="0.2">
      <c r="A25" s="171"/>
      <c r="B25" s="172"/>
      <c r="C25" s="173"/>
      <c r="D25" s="81"/>
      <c r="E25" s="149"/>
      <c r="F25" s="28"/>
      <c r="G25" s="29"/>
      <c r="H25" s="29"/>
      <c r="J25" s="3"/>
      <c r="K25" s="3"/>
      <c r="M25" s="69" t="e">
        <f>F16/J16</f>
        <v>#DIV/0!</v>
      </c>
      <c r="N25" s="91" t="e">
        <f>G16/N16</f>
        <v>#DIV/0!</v>
      </c>
    </row>
    <row r="26" spans="1:17" x14ac:dyDescent="0.2">
      <c r="A26" s="223" t="s">
        <v>67</v>
      </c>
      <c r="B26" s="224"/>
      <c r="C26" s="225"/>
      <c r="D26" s="101"/>
      <c r="E26" s="101"/>
      <c r="F26" s="28">
        <f>ROUND(SUM(F20:F25),0)</f>
        <v>0</v>
      </c>
      <c r="G26" s="30">
        <f>ROUND(SUM(G20:G25),0)</f>
        <v>0</v>
      </c>
      <c r="H26" s="29">
        <f t="shared" si="6"/>
        <v>0</v>
      </c>
      <c r="J26" s="3"/>
      <c r="K26" s="3"/>
    </row>
    <row r="27" spans="1:17" x14ac:dyDescent="0.2">
      <c r="A27" s="168" t="s">
        <v>34</v>
      </c>
      <c r="B27" s="169"/>
      <c r="C27" s="170"/>
      <c r="D27" s="47"/>
      <c r="E27" s="155"/>
      <c r="F27" s="28"/>
      <c r="G27" s="29"/>
      <c r="H27" s="29"/>
      <c r="J27" s="3"/>
      <c r="K27" s="3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ROUND(F18*$D$28,0)</f>
        <v>0</v>
      </c>
      <c r="G28" s="30">
        <f>ROUND(G18*$D$28,0)</f>
        <v>0</v>
      </c>
      <c r="H28" s="29">
        <f t="shared" si="6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ROUND(F20*$D$29,0)</f>
        <v>0</v>
      </c>
      <c r="G29" s="30">
        <f>ROUND(G20*$D$29,0)</f>
        <v>0</v>
      </c>
      <c r="H29" s="29">
        <f t="shared" si="6"/>
        <v>0</v>
      </c>
      <c r="J29" s="3"/>
      <c r="K29" s="3"/>
    </row>
    <row r="30" spans="1:17" x14ac:dyDescent="0.2">
      <c r="A30" s="208" t="s">
        <v>57</v>
      </c>
      <c r="B30" s="209"/>
      <c r="C30" s="210"/>
      <c r="D30" s="131">
        <v>0.02</v>
      </c>
      <c r="E30" s="131"/>
      <c r="F30" s="28">
        <f>ROUND((F21+F22+F23)*$D$30,0)</f>
        <v>0</v>
      </c>
      <c r="G30" s="30">
        <f>ROUND((G21+G22+G23)*$D$30,0)</f>
        <v>0</v>
      </c>
      <c r="H30" s="29">
        <f t="shared" si="6"/>
        <v>0</v>
      </c>
      <c r="J30" s="3"/>
      <c r="K30" s="3"/>
    </row>
    <row r="31" spans="1:17" x14ac:dyDescent="0.2">
      <c r="A31" s="211" t="s">
        <v>56</v>
      </c>
      <c r="B31" s="212"/>
      <c r="C31" s="213"/>
      <c r="D31" s="131">
        <v>0.14000000000000001</v>
      </c>
      <c r="E31" s="131"/>
      <c r="F31" s="28">
        <f>ROUND(F24*$D$31,0)</f>
        <v>0</v>
      </c>
      <c r="G31" s="30">
        <f>ROUND(G24*$D$31,0)</f>
        <v>0</v>
      </c>
      <c r="H31" s="29">
        <f t="shared" si="6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30"/>
      <c r="H32" s="29"/>
      <c r="J32" s="3"/>
      <c r="K32" s="3"/>
    </row>
    <row r="33" spans="1:11" x14ac:dyDescent="0.2">
      <c r="A33" s="174" t="s">
        <v>36</v>
      </c>
      <c r="B33" s="175"/>
      <c r="C33" s="176"/>
      <c r="D33" s="44"/>
      <c r="E33" s="150"/>
      <c r="F33" s="28">
        <f>ROUND(SUM(F28:F31),0)</f>
        <v>0</v>
      </c>
      <c r="G33" s="29">
        <f>ROUND(SUM(G28:G31),0)</f>
        <v>0</v>
      </c>
      <c r="H33" s="29">
        <f t="shared" si="6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6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31"/>
      <c r="G35" s="32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v>0</v>
      </c>
      <c r="G36" s="29">
        <v>0</v>
      </c>
      <c r="H36" s="29">
        <f t="shared" si="6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v>0</v>
      </c>
      <c r="G39" s="29">
        <v>0</v>
      </c>
      <c r="H39" s="29">
        <f t="shared" si="6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v>0</v>
      </c>
      <c r="G40" s="29">
        <v>0</v>
      </c>
      <c r="H40" s="29">
        <f t="shared" si="6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48"/>
      <c r="E41" s="153"/>
      <c r="F41" s="31">
        <f>ROUND(SUM(F39:F40),0)</f>
        <v>0</v>
      </c>
      <c r="G41" s="32">
        <f>ROUND(SUM(G39:G40),0)</f>
        <v>0</v>
      </c>
      <c r="H41" s="32">
        <f t="shared" si="6"/>
        <v>0</v>
      </c>
      <c r="J41" s="4"/>
      <c r="K41" s="4"/>
    </row>
    <row r="42" spans="1:11" x14ac:dyDescent="0.2">
      <c r="A42" s="183"/>
      <c r="B42" s="184"/>
      <c r="C42" s="185"/>
      <c r="D42" s="48"/>
      <c r="E42" s="153"/>
      <c r="F42" s="31"/>
      <c r="G42" s="32"/>
      <c r="H42" s="29"/>
      <c r="J42" s="4"/>
      <c r="K42" s="4"/>
    </row>
    <row r="43" spans="1:11" ht="12.75" hidden="1" customHeight="1" x14ac:dyDescent="0.2">
      <c r="A43" s="161" t="s">
        <v>10</v>
      </c>
      <c r="B43" s="162"/>
      <c r="C43" s="163"/>
      <c r="D43" s="1"/>
      <c r="E43" s="1"/>
      <c r="F43" s="28">
        <v>0</v>
      </c>
      <c r="G43" s="29"/>
      <c r="H43" s="29"/>
      <c r="J43" s="3"/>
      <c r="K43" s="3"/>
    </row>
    <row r="44" spans="1:11" ht="12.75" hidden="1" customHeight="1" x14ac:dyDescent="0.2">
      <c r="A44" s="174" t="s">
        <v>16</v>
      </c>
      <c r="B44" s="175"/>
      <c r="C44" s="176"/>
      <c r="D44" s="9"/>
      <c r="E44" s="9"/>
      <c r="F44" s="28"/>
      <c r="G44" s="29"/>
      <c r="H44" s="29">
        <f t="shared" si="6"/>
        <v>0</v>
      </c>
      <c r="J44" s="3"/>
      <c r="K44" s="3"/>
    </row>
    <row r="45" spans="1:11" ht="12.75" hidden="1" customHeight="1" x14ac:dyDescent="0.2">
      <c r="A45" s="174" t="s">
        <v>17</v>
      </c>
      <c r="B45" s="175"/>
      <c r="C45" s="176"/>
      <c r="D45" s="9"/>
      <c r="E45" s="9"/>
      <c r="F45" s="28">
        <v>0</v>
      </c>
      <c r="G45" s="29">
        <v>0</v>
      </c>
      <c r="H45" s="29">
        <f t="shared" si="6"/>
        <v>0</v>
      </c>
      <c r="J45" s="3"/>
      <c r="K45" s="3"/>
    </row>
    <row r="46" spans="1:11" ht="12.75" hidden="1" customHeight="1" x14ac:dyDescent="0.2">
      <c r="A46" s="174" t="s">
        <v>18</v>
      </c>
      <c r="B46" s="175"/>
      <c r="C46" s="176"/>
      <c r="D46" s="9"/>
      <c r="E46" s="9"/>
      <c r="F46" s="28"/>
      <c r="G46" s="29"/>
      <c r="H46" s="29">
        <f t="shared" si="6"/>
        <v>0</v>
      </c>
      <c r="J46" s="3"/>
      <c r="K46" s="3"/>
    </row>
    <row r="47" spans="1:11" ht="12.75" hidden="1" customHeight="1" x14ac:dyDescent="0.2">
      <c r="A47" s="174" t="s">
        <v>19</v>
      </c>
      <c r="B47" s="175"/>
      <c r="C47" s="176"/>
      <c r="D47" s="9"/>
      <c r="E47" s="9"/>
      <c r="F47" s="28"/>
      <c r="G47" s="29"/>
      <c r="H47" s="29">
        <f t="shared" si="6"/>
        <v>0</v>
      </c>
      <c r="J47" s="3"/>
      <c r="K47" s="3"/>
    </row>
    <row r="48" spans="1:11" ht="12.75" hidden="1" customHeight="1" x14ac:dyDescent="0.2">
      <c r="A48" s="174" t="s">
        <v>20</v>
      </c>
      <c r="B48" s="175"/>
      <c r="C48" s="176"/>
      <c r="D48" s="9"/>
      <c r="E48" s="9"/>
      <c r="F48" s="28"/>
      <c r="G48" s="29"/>
      <c r="H48" s="29">
        <f t="shared" si="6"/>
        <v>0</v>
      </c>
      <c r="J48" s="3"/>
      <c r="K48" s="3"/>
    </row>
    <row r="49" spans="1:14" ht="12.75" hidden="1" customHeight="1" x14ac:dyDescent="0.2">
      <c r="A49" s="183" t="s">
        <v>28</v>
      </c>
      <c r="B49" s="184"/>
      <c r="C49" s="185"/>
      <c r="D49" s="48"/>
      <c r="E49" s="153"/>
      <c r="F49" s="31">
        <f>SUM(F44:F48)</f>
        <v>0</v>
      </c>
      <c r="G49" s="32">
        <f>SUM(G44:G48)</f>
        <v>0</v>
      </c>
      <c r="H49" s="32">
        <f t="shared" si="6"/>
        <v>0</v>
      </c>
      <c r="J49" s="4"/>
      <c r="K49" s="3"/>
    </row>
    <row r="50" spans="1:14" ht="12.75" hidden="1" customHeight="1" x14ac:dyDescent="0.2">
      <c r="A50" s="183"/>
      <c r="B50" s="184"/>
      <c r="C50" s="185"/>
      <c r="D50" s="48"/>
      <c r="E50" s="153"/>
      <c r="F50" s="31"/>
      <c r="G50" s="32"/>
      <c r="H50" s="29"/>
      <c r="J50" s="4"/>
      <c r="K50" s="3"/>
    </row>
    <row r="51" spans="1:14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4" x14ac:dyDescent="0.2">
      <c r="A52" s="202" t="s">
        <v>21</v>
      </c>
      <c r="B52" s="203"/>
      <c r="C52" s="204"/>
      <c r="D52" s="13"/>
      <c r="E52" s="13"/>
      <c r="F52" s="28">
        <v>0</v>
      </c>
      <c r="G52" s="29">
        <v>0</v>
      </c>
      <c r="H52" s="29">
        <f t="shared" si="6"/>
        <v>0</v>
      </c>
      <c r="J52" s="3"/>
      <c r="K52" s="3"/>
    </row>
    <row r="53" spans="1:14" x14ac:dyDescent="0.2">
      <c r="A53" s="202" t="s">
        <v>22</v>
      </c>
      <c r="B53" s="203"/>
      <c r="C53" s="204"/>
      <c r="D53" s="13"/>
      <c r="E53" s="13"/>
      <c r="F53" s="28">
        <v>0</v>
      </c>
      <c r="G53" s="29">
        <v>0</v>
      </c>
      <c r="H53" s="29">
        <f t="shared" si="6"/>
        <v>0</v>
      </c>
      <c r="J53" s="3"/>
      <c r="K53" s="3"/>
    </row>
    <row r="54" spans="1:14" x14ac:dyDescent="0.2">
      <c r="A54" s="202" t="s">
        <v>23</v>
      </c>
      <c r="B54" s="203"/>
      <c r="C54" s="204"/>
      <c r="D54" s="13"/>
      <c r="E54" s="13"/>
      <c r="F54" s="28">
        <v>0</v>
      </c>
      <c r="G54" s="29"/>
      <c r="H54" s="29">
        <f t="shared" si="6"/>
        <v>0</v>
      </c>
      <c r="J54" s="3"/>
      <c r="K54" s="3"/>
    </row>
    <row r="55" spans="1:14" ht="12.75" hidden="1" customHeight="1" x14ac:dyDescent="0.2">
      <c r="A55" s="202" t="s">
        <v>24</v>
      </c>
      <c r="B55" s="203"/>
      <c r="C55" s="204"/>
      <c r="D55" s="13"/>
      <c r="E55" s="13"/>
      <c r="F55" s="28">
        <v>0</v>
      </c>
      <c r="G55" s="29"/>
      <c r="H55" s="29">
        <f t="shared" si="6"/>
        <v>0</v>
      </c>
      <c r="J55" s="3"/>
      <c r="K55" s="3"/>
    </row>
    <row r="56" spans="1:14" x14ac:dyDescent="0.2">
      <c r="A56" s="202" t="s">
        <v>25</v>
      </c>
      <c r="B56" s="203"/>
      <c r="C56" s="204"/>
      <c r="D56" s="13"/>
      <c r="E56" s="13"/>
      <c r="F56" s="28">
        <v>0</v>
      </c>
      <c r="G56" s="29"/>
      <c r="H56" s="29">
        <f t="shared" si="6"/>
        <v>0</v>
      </c>
      <c r="J56" s="3"/>
      <c r="K56" s="3"/>
    </row>
    <row r="57" spans="1:14" ht="12.75" hidden="1" customHeight="1" x14ac:dyDescent="0.2">
      <c r="A57" s="202" t="s">
        <v>26</v>
      </c>
      <c r="B57" s="203"/>
      <c r="C57" s="204"/>
      <c r="D57" s="13"/>
      <c r="E57" s="13"/>
      <c r="F57" s="28"/>
      <c r="G57" s="29"/>
      <c r="H57" s="29">
        <f t="shared" si="6"/>
        <v>0</v>
      </c>
    </row>
    <row r="58" spans="1:14" x14ac:dyDescent="0.2">
      <c r="A58" s="174" t="s">
        <v>32</v>
      </c>
      <c r="B58" s="175"/>
      <c r="C58" s="176"/>
      <c r="D58" s="13">
        <f>D21</f>
        <v>0</v>
      </c>
      <c r="E58" s="13"/>
      <c r="F58" s="95">
        <f>ROUND(J59*K59*B58,0)</f>
        <v>0</v>
      </c>
      <c r="G58" s="99">
        <f>ROUND(F58,0)</f>
        <v>0</v>
      </c>
      <c r="H58" s="29">
        <f t="shared" si="6"/>
        <v>0</v>
      </c>
      <c r="J58" s="26" t="s">
        <v>43</v>
      </c>
      <c r="K58" s="26" t="s">
        <v>44</v>
      </c>
    </row>
    <row r="59" spans="1:14" x14ac:dyDescent="0.2">
      <c r="A59" s="174" t="s">
        <v>20</v>
      </c>
      <c r="B59" s="175"/>
      <c r="C59" s="176"/>
      <c r="D59" s="44"/>
      <c r="E59" s="150"/>
      <c r="F59" s="28"/>
      <c r="G59" s="29"/>
      <c r="H59" s="29">
        <f t="shared" si="6"/>
        <v>0</v>
      </c>
      <c r="J59" s="42">
        <v>369.65</v>
      </c>
      <c r="K59" s="24">
        <v>24</v>
      </c>
      <c r="L59" s="49"/>
      <c r="M59" s="7"/>
      <c r="N59" s="7"/>
    </row>
    <row r="60" spans="1:14" x14ac:dyDescent="0.2">
      <c r="A60" s="183" t="s">
        <v>27</v>
      </c>
      <c r="B60" s="184"/>
      <c r="C60" s="185"/>
      <c r="D60" s="48"/>
      <c r="E60" s="153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49"/>
    </row>
    <row r="61" spans="1:14" ht="13.5" thickBot="1" x14ac:dyDescent="0.2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"/>
      <c r="K61" s="4"/>
    </row>
    <row r="62" spans="1:14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ROUND(G61-G58-G36-G56,0)</f>
        <v>0</v>
      </c>
      <c r="H62" s="36">
        <f>ROUND(SUM(F62:G62),0)</f>
        <v>0</v>
      </c>
      <c r="J62" s="8"/>
      <c r="K62" s="8"/>
      <c r="M62"/>
      <c r="N62"/>
    </row>
    <row r="63" spans="1:14" ht="13.5" thickBot="1" x14ac:dyDescent="0.25">
      <c r="A63" s="189" t="s">
        <v>45</v>
      </c>
      <c r="B63" s="190"/>
      <c r="C63" s="191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4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9" ht="12.75" customHeight="1" x14ac:dyDescent="0.35">
      <c r="A65" s="218" t="s">
        <v>31</v>
      </c>
      <c r="B65" s="218"/>
      <c r="C65" s="218"/>
      <c r="D65" s="218"/>
      <c r="E65" s="218"/>
      <c r="F65" s="218"/>
      <c r="G65" s="218"/>
      <c r="H65" s="197">
        <f>ROUND(H64,0)</f>
        <v>0</v>
      </c>
    </row>
    <row r="66" spans="1:9" ht="12.75" customHeight="1" x14ac:dyDescent="0.35">
      <c r="A66" s="219"/>
      <c r="B66" s="219"/>
      <c r="C66" s="219"/>
      <c r="D66" s="219"/>
      <c r="E66" s="219"/>
      <c r="F66" s="219"/>
      <c r="G66" s="219"/>
      <c r="H66" s="198"/>
    </row>
    <row r="67" spans="1:9" s="10" customFormat="1" x14ac:dyDescent="0.2">
      <c r="H67" s="89"/>
    </row>
    <row r="68" spans="1:9" s="10" customFormat="1" x14ac:dyDescent="0.2">
      <c r="A68" s="132" t="s">
        <v>89</v>
      </c>
      <c r="H68" s="89"/>
    </row>
    <row r="69" spans="1:9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9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</row>
    <row r="71" spans="1:9" s="10" customFormat="1" x14ac:dyDescent="0.2">
      <c r="A71" s="195"/>
      <c r="B71" s="195"/>
      <c r="C71" s="195"/>
      <c r="D71" s="90"/>
      <c r="E71" s="154"/>
      <c r="H71" s="89"/>
    </row>
    <row r="72" spans="1:9" s="10" customFormat="1" x14ac:dyDescent="0.2">
      <c r="H72" s="89"/>
    </row>
    <row r="73" spans="1:9" s="10" customFormat="1" x14ac:dyDescent="0.2">
      <c r="H73" s="89"/>
    </row>
    <row r="74" spans="1:9" s="10" customFormat="1" x14ac:dyDescent="0.2">
      <c r="H74" s="89"/>
    </row>
    <row r="75" spans="1:9" s="10" customFormat="1" x14ac:dyDescent="0.2">
      <c r="H75" s="89"/>
    </row>
    <row r="76" spans="1:9" s="10" customFormat="1" x14ac:dyDescent="0.2">
      <c r="H76" s="89"/>
    </row>
    <row r="77" spans="1:9" s="10" customFormat="1" x14ac:dyDescent="0.2">
      <c r="H77" s="89"/>
    </row>
    <row r="78" spans="1:9" s="10" customFormat="1" x14ac:dyDescent="0.2">
      <c r="H78" s="89"/>
    </row>
    <row r="79" spans="1:9" s="10" customFormat="1" x14ac:dyDescent="0.2">
      <c r="H79" s="89"/>
    </row>
    <row r="80" spans="1:9" s="10" customFormat="1" x14ac:dyDescent="0.2">
      <c r="H80" s="89"/>
    </row>
  </sheetData>
  <sheetProtection selectLockedCells="1" selectUnlockedCells="1"/>
  <mergeCells count="72">
    <mergeCell ref="E7:E9"/>
    <mergeCell ref="A23:C23"/>
    <mergeCell ref="A22:C22"/>
    <mergeCell ref="M18:N18"/>
    <mergeCell ref="A6:H6"/>
    <mergeCell ref="A7:C9"/>
    <mergeCell ref="D7:D9"/>
    <mergeCell ref="F7:H7"/>
    <mergeCell ref="H8:H9"/>
    <mergeCell ref="J9:K9"/>
    <mergeCell ref="A10:C10"/>
    <mergeCell ref="A11:C11"/>
    <mergeCell ref="A12:C12"/>
    <mergeCell ref="A13:C13"/>
    <mergeCell ref="A14:C14"/>
    <mergeCell ref="A15:C15"/>
    <mergeCell ref="A16:C16"/>
    <mergeCell ref="A1:H1"/>
    <mergeCell ref="A2:F2"/>
    <mergeCell ref="G2:H2"/>
    <mergeCell ref="A3:H3"/>
    <mergeCell ref="A4:H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M9:N9"/>
    <mergeCell ref="H65:H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0"/>
  <sheetViews>
    <sheetView zoomScaleNormal="100" workbookViewId="0">
      <selection activeCell="G2" sqref="G2:H2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style="89" customWidth="1"/>
    <col min="10" max="10" width="9.85546875" bestFit="1" customWidth="1"/>
    <col min="13" max="13" width="13.42578125" customWidth="1"/>
    <col min="14" max="14" width="13.5703125" customWidth="1"/>
    <col min="15" max="15" width="14.140625" customWidth="1"/>
    <col min="16" max="16" width="14.5703125" customWidth="1"/>
    <col min="17" max="17" width="14.42578125" customWidth="1"/>
  </cols>
  <sheetData>
    <row r="1" spans="1:17" s="52" customFormat="1" x14ac:dyDescent="0.2">
      <c r="A1" s="205" t="str">
        <f>'Cumulative Budget'!A1:H1</f>
        <v xml:space="preserve">PI Name: </v>
      </c>
      <c r="B1" s="205"/>
      <c r="C1" s="205"/>
      <c r="D1" s="205"/>
      <c r="E1" s="205"/>
      <c r="F1" s="205"/>
      <c r="G1" s="205"/>
      <c r="H1" s="205"/>
    </row>
    <row r="2" spans="1:17" s="52" customFormat="1" x14ac:dyDescent="0.2">
      <c r="A2" s="205" t="str">
        <f>'Cumulative Budget'!A2:F2</f>
        <v xml:space="preserve">Agency: </v>
      </c>
      <c r="B2" s="205"/>
      <c r="C2" s="205"/>
      <c r="D2" s="205"/>
      <c r="E2" s="205"/>
      <c r="F2" s="205"/>
      <c r="G2" s="205" t="str">
        <f>'Cumulative Budget'!G2:H2</f>
        <v>Program:</v>
      </c>
      <c r="H2" s="205"/>
    </row>
    <row r="3" spans="1:17" s="52" customFormat="1" ht="12.75" customHeight="1" x14ac:dyDescent="0.2">
      <c r="A3" s="206" t="str">
        <f>'Cumulative Budget'!A3:H3</f>
        <v xml:space="preserve">Proposal Title: 
</v>
      </c>
      <c r="B3" s="206"/>
      <c r="C3" s="206"/>
      <c r="D3" s="206"/>
      <c r="E3" s="206"/>
      <c r="F3" s="206"/>
      <c r="G3" s="206"/>
      <c r="H3" s="206"/>
    </row>
    <row r="4" spans="1:17" s="52" customFormat="1" ht="12.75" customHeight="1" x14ac:dyDescent="0.2">
      <c r="A4" s="206" t="str">
        <f>'Cumulative Budget'!A4:H4</f>
        <v>Project Dates:</v>
      </c>
      <c r="B4" s="206"/>
      <c r="C4" s="206"/>
      <c r="D4" s="206"/>
      <c r="E4" s="206"/>
      <c r="F4" s="206"/>
      <c r="G4" s="206"/>
      <c r="H4" s="206"/>
    </row>
    <row r="5" spans="1:17" s="89" customFormat="1" x14ac:dyDescent="0.2">
      <c r="F5" s="10"/>
      <c r="H5" s="52"/>
    </row>
    <row r="6" spans="1:17" s="156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7" s="156" customFormat="1" x14ac:dyDescent="0.2">
      <c r="A7" s="207" t="s">
        <v>1</v>
      </c>
      <c r="B7" s="207"/>
      <c r="C7" s="207"/>
      <c r="D7" s="215" t="s">
        <v>92</v>
      </c>
      <c r="E7" s="215" t="s">
        <v>91</v>
      </c>
      <c r="F7" s="207" t="s">
        <v>2</v>
      </c>
      <c r="G7" s="207"/>
      <c r="H7" s="207"/>
      <c r="J7" s="141"/>
      <c r="K7" s="141"/>
    </row>
    <row r="8" spans="1:17" s="156" customFormat="1" x14ac:dyDescent="0.2">
      <c r="A8" s="207"/>
      <c r="B8" s="207"/>
      <c r="C8" s="207"/>
      <c r="D8" s="216"/>
      <c r="E8" s="216"/>
      <c r="F8" s="139" t="s">
        <v>3</v>
      </c>
      <c r="G8" s="151" t="s">
        <v>4</v>
      </c>
      <c r="H8" s="207" t="s">
        <v>5</v>
      </c>
      <c r="J8" s="141"/>
      <c r="K8" s="141"/>
    </row>
    <row r="9" spans="1:17" s="156" customFormat="1" x14ac:dyDescent="0.2">
      <c r="A9" s="207"/>
      <c r="B9" s="207"/>
      <c r="C9" s="207"/>
      <c r="D9" s="217"/>
      <c r="E9" s="217"/>
      <c r="F9" s="142" t="s">
        <v>48</v>
      </c>
      <c r="G9" s="152" t="s">
        <v>48</v>
      </c>
      <c r="H9" s="207"/>
      <c r="J9" s="196"/>
      <c r="K9" s="196"/>
      <c r="M9" s="220" t="s">
        <v>58</v>
      </c>
      <c r="N9" s="220"/>
    </row>
    <row r="10" spans="1:17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74" t="s">
        <v>3</v>
      </c>
      <c r="N10" s="75" t="s">
        <v>4</v>
      </c>
      <c r="O10" s="52"/>
      <c r="P10" s="52"/>
      <c r="Q10" s="52"/>
    </row>
    <row r="11" spans="1:17" x14ac:dyDescent="0.2">
      <c r="A11" s="158"/>
      <c r="B11" s="159"/>
      <c r="C11" s="160"/>
      <c r="D11" s="45"/>
      <c r="E11" s="149"/>
      <c r="F11" s="28">
        <f t="shared" ref="F11:F16" si="0">ROUND(J11/K11*D11,0)</f>
        <v>0</v>
      </c>
      <c r="G11" s="29">
        <f t="shared" ref="G11" si="1">ROUND(F11*1.035,0)</f>
        <v>0</v>
      </c>
      <c r="H11" s="29">
        <f t="shared" ref="H11:H16" si="2">ROUND(SUM(F11:G11),0)</f>
        <v>0</v>
      </c>
      <c r="J11" s="25">
        <v>0</v>
      </c>
      <c r="K11" s="24">
        <v>9</v>
      </c>
      <c r="M11" s="61">
        <f>SUM(J11)</f>
        <v>0</v>
      </c>
      <c r="N11" s="62">
        <f>J11*1.035</f>
        <v>0</v>
      </c>
      <c r="O11" s="55"/>
      <c r="P11" s="55"/>
      <c r="Q11" s="55"/>
    </row>
    <row r="12" spans="1:17" x14ac:dyDescent="0.2">
      <c r="A12" s="158"/>
      <c r="B12" s="159"/>
      <c r="C12" s="160"/>
      <c r="D12" s="45"/>
      <c r="E12" s="149"/>
      <c r="F12" s="28">
        <f t="shared" si="0"/>
        <v>0</v>
      </c>
      <c r="G12" s="29">
        <f t="shared" ref="G12:G16" si="3">ROUND(F12*1.035,0)</f>
        <v>0</v>
      </c>
      <c r="H12" s="29">
        <f t="shared" si="2"/>
        <v>0</v>
      </c>
      <c r="J12" s="25">
        <v>0</v>
      </c>
      <c r="K12" s="24">
        <v>9</v>
      </c>
      <c r="M12" s="61">
        <f t="shared" ref="M12:M16" si="4">SUM(J12)</f>
        <v>0</v>
      </c>
      <c r="N12" s="62">
        <f t="shared" ref="N12:N16" si="5">J12*1.035</f>
        <v>0</v>
      </c>
      <c r="O12" s="55"/>
      <c r="P12" s="55"/>
      <c r="Q12" s="55"/>
    </row>
    <row r="13" spans="1:17" x14ac:dyDescent="0.2">
      <c r="A13" s="158"/>
      <c r="B13" s="159"/>
      <c r="C13" s="160"/>
      <c r="D13" s="45"/>
      <c r="E13" s="149"/>
      <c r="F13" s="28">
        <f t="shared" si="0"/>
        <v>0</v>
      </c>
      <c r="G13" s="29">
        <f t="shared" si="3"/>
        <v>0</v>
      </c>
      <c r="H13" s="29">
        <f t="shared" si="2"/>
        <v>0</v>
      </c>
      <c r="J13" s="25">
        <v>0</v>
      </c>
      <c r="K13" s="24">
        <v>9</v>
      </c>
      <c r="M13" s="61">
        <f t="shared" si="4"/>
        <v>0</v>
      </c>
      <c r="N13" s="62">
        <f t="shared" si="5"/>
        <v>0</v>
      </c>
      <c r="O13" s="55"/>
      <c r="P13" s="55"/>
      <c r="Q13" s="55"/>
    </row>
    <row r="14" spans="1:17" x14ac:dyDescent="0.2">
      <c r="A14" s="158" t="str">
        <f>'Cumulative Budget'!A14:C14</f>
        <v>Dr. XXX (CoPI3)</v>
      </c>
      <c r="B14" s="159"/>
      <c r="C14" s="160"/>
      <c r="D14" s="45">
        <f>E14*K14</f>
        <v>0</v>
      </c>
      <c r="E14" s="144">
        <v>0</v>
      </c>
      <c r="F14" s="28">
        <f t="shared" si="0"/>
        <v>0</v>
      </c>
      <c r="G14" s="29">
        <f t="shared" si="3"/>
        <v>0</v>
      </c>
      <c r="H14" s="29">
        <f t="shared" si="2"/>
        <v>0</v>
      </c>
      <c r="J14" s="25">
        <v>0</v>
      </c>
      <c r="K14" s="24">
        <v>9</v>
      </c>
      <c r="M14" s="61">
        <f t="shared" si="4"/>
        <v>0</v>
      </c>
      <c r="N14" s="62">
        <f t="shared" si="5"/>
        <v>0</v>
      </c>
      <c r="O14" s="55"/>
      <c r="P14" s="55"/>
      <c r="Q14" s="55"/>
    </row>
    <row r="15" spans="1:17" x14ac:dyDescent="0.2">
      <c r="A15" s="158"/>
      <c r="B15" s="159"/>
      <c r="C15" s="160"/>
      <c r="D15" s="45"/>
      <c r="E15" s="149"/>
      <c r="F15" s="28">
        <f t="shared" si="0"/>
        <v>0</v>
      </c>
      <c r="G15" s="29">
        <f t="shared" si="3"/>
        <v>0</v>
      </c>
      <c r="H15" s="29">
        <f t="shared" si="2"/>
        <v>0</v>
      </c>
      <c r="J15" s="25">
        <v>0</v>
      </c>
      <c r="K15" s="24">
        <v>9</v>
      </c>
      <c r="M15" s="61">
        <f t="shared" si="4"/>
        <v>0</v>
      </c>
      <c r="N15" s="62">
        <f t="shared" si="5"/>
        <v>0</v>
      </c>
      <c r="O15" s="55"/>
      <c r="P15" s="55"/>
      <c r="Q15" s="55"/>
    </row>
    <row r="16" spans="1:17" x14ac:dyDescent="0.2">
      <c r="A16" s="158"/>
      <c r="B16" s="159"/>
      <c r="C16" s="160"/>
      <c r="D16" s="45"/>
      <c r="E16" s="149"/>
      <c r="F16" s="28">
        <f t="shared" si="0"/>
        <v>0</v>
      </c>
      <c r="G16" s="29">
        <f t="shared" si="3"/>
        <v>0</v>
      </c>
      <c r="H16" s="29">
        <f t="shared" si="2"/>
        <v>0</v>
      </c>
      <c r="J16" s="25">
        <v>0</v>
      </c>
      <c r="K16" s="24">
        <v>9</v>
      </c>
      <c r="M16" s="63">
        <f t="shared" si="4"/>
        <v>0</v>
      </c>
      <c r="N16" s="64">
        <f t="shared" si="5"/>
        <v>0</v>
      </c>
      <c r="O16" s="55"/>
      <c r="P16" s="55"/>
      <c r="Q16" s="55"/>
    </row>
    <row r="17" spans="1:17" x14ac:dyDescent="0.2">
      <c r="A17" s="171"/>
      <c r="B17" s="172"/>
      <c r="C17" s="173"/>
      <c r="D17" s="45"/>
      <c r="E17" s="149"/>
      <c r="F17" s="28"/>
      <c r="G17" s="29"/>
      <c r="H17" s="29"/>
      <c r="J17" s="3"/>
      <c r="K17" s="3"/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ROUND(SUM(F11:F17),0)</f>
        <v>0</v>
      </c>
      <c r="G18" s="29">
        <f>ROUND(SUM(G11:G17),0)</f>
        <v>0</v>
      </c>
      <c r="H18" s="29">
        <f>ROUND(SUM(F18:G18),0)</f>
        <v>0</v>
      </c>
      <c r="J18" s="3"/>
      <c r="K18" s="3"/>
      <c r="M18" s="221" t="s">
        <v>59</v>
      </c>
      <c r="N18" s="222"/>
      <c r="O18" s="53"/>
      <c r="P18" s="53"/>
      <c r="Q18" s="53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92" t="s">
        <v>65</v>
      </c>
      <c r="K19" s="92" t="s">
        <v>66</v>
      </c>
      <c r="M19" s="76" t="s">
        <v>3</v>
      </c>
      <c r="N19" s="77" t="s">
        <v>4</v>
      </c>
      <c r="O19" s="52"/>
      <c r="P19" s="52"/>
      <c r="Q19" s="52"/>
    </row>
    <row r="20" spans="1:17" x14ac:dyDescent="0.2">
      <c r="A20" s="226" t="s">
        <v>38</v>
      </c>
      <c r="B20" s="227"/>
      <c r="C20" s="228"/>
      <c r="D20" s="100">
        <v>0</v>
      </c>
      <c r="E20" s="100"/>
      <c r="F20" s="95">
        <f>ROUND(D20*J20,0)</f>
        <v>0</v>
      </c>
      <c r="G20" s="30">
        <f t="shared" ref="G20:G24" si="6">ROUND(F20*1.03,0)</f>
        <v>0</v>
      </c>
      <c r="H20" s="29">
        <f t="shared" ref="H20:H59" si="7">ROUND(SUM(F20:G20),0)</f>
        <v>0</v>
      </c>
      <c r="J20" s="93">
        <v>50000</v>
      </c>
      <c r="K20" s="94">
        <v>0.22</v>
      </c>
      <c r="M20" s="229" t="e">
        <f>F11/J11</f>
        <v>#DIV/0!</v>
      </c>
      <c r="N20" s="230" t="e">
        <f>G11/N11</f>
        <v>#DIV/0!</v>
      </c>
    </row>
    <row r="21" spans="1:17" x14ac:dyDescent="0.2">
      <c r="A21" s="199" t="s">
        <v>62</v>
      </c>
      <c r="B21" s="200"/>
      <c r="C21" s="201"/>
      <c r="D21" s="100">
        <v>0</v>
      </c>
      <c r="E21" s="100"/>
      <c r="F21" s="95">
        <f>ROUND(D21*J21,0)</f>
        <v>0</v>
      </c>
      <c r="G21" s="30">
        <f t="shared" si="6"/>
        <v>0</v>
      </c>
      <c r="H21" s="29">
        <f t="shared" si="7"/>
        <v>0</v>
      </c>
      <c r="J21" s="93">
        <v>24000</v>
      </c>
      <c r="K21" s="49"/>
      <c r="M21" s="229" t="e">
        <f t="shared" ref="M21:M22" si="8">F12/J12</f>
        <v>#DIV/0!</v>
      </c>
      <c r="N21" s="230" t="e">
        <f t="shared" ref="N21:N22" si="9">G12/N12</f>
        <v>#DIV/0!</v>
      </c>
    </row>
    <row r="22" spans="1:17" x14ac:dyDescent="0.2">
      <c r="A22" s="199" t="s">
        <v>63</v>
      </c>
      <c r="B22" s="200"/>
      <c r="C22" s="201"/>
      <c r="D22" s="100">
        <v>0</v>
      </c>
      <c r="E22" s="100"/>
      <c r="F22" s="95">
        <v>0</v>
      </c>
      <c r="G22" s="30">
        <f t="shared" si="6"/>
        <v>0</v>
      </c>
      <c r="H22" s="29">
        <f t="shared" si="7"/>
        <v>0</v>
      </c>
      <c r="J22" s="93">
        <v>0</v>
      </c>
      <c r="K22" s="49"/>
      <c r="M22" s="229" t="e">
        <f t="shared" si="8"/>
        <v>#DIV/0!</v>
      </c>
      <c r="N22" s="230" t="e">
        <f t="shared" si="9"/>
        <v>#DIV/0!</v>
      </c>
    </row>
    <row r="23" spans="1:17" s="87" customFormat="1" x14ac:dyDescent="0.2">
      <c r="A23" s="199" t="s">
        <v>64</v>
      </c>
      <c r="B23" s="200"/>
      <c r="C23" s="201"/>
      <c r="D23" s="100">
        <v>0</v>
      </c>
      <c r="E23" s="100"/>
      <c r="F23" s="95">
        <v>0</v>
      </c>
      <c r="G23" s="30">
        <f t="shared" si="6"/>
        <v>0</v>
      </c>
      <c r="H23" s="29">
        <f t="shared" si="7"/>
        <v>0</v>
      </c>
      <c r="J23" s="93">
        <v>0</v>
      </c>
      <c r="K23" s="49"/>
      <c r="M23" s="229" t="e">
        <f t="shared" ref="M23" si="10">F14/J14</f>
        <v>#DIV/0!</v>
      </c>
      <c r="N23" s="230" t="e">
        <f t="shared" ref="N23" si="11">G14/N14</f>
        <v>#DIV/0!</v>
      </c>
    </row>
    <row r="24" spans="1:17" x14ac:dyDescent="0.2">
      <c r="A24" s="211" t="s">
        <v>56</v>
      </c>
      <c r="B24" s="212"/>
      <c r="C24" s="213"/>
      <c r="D24" s="81"/>
      <c r="E24" s="149"/>
      <c r="F24" s="28">
        <v>0</v>
      </c>
      <c r="G24" s="29">
        <f t="shared" si="6"/>
        <v>0</v>
      </c>
      <c r="H24" s="29">
        <f t="shared" si="7"/>
        <v>0</v>
      </c>
      <c r="J24" s="93">
        <v>0</v>
      </c>
      <c r="K24" s="49"/>
      <c r="M24" s="229" t="e">
        <f>F15/J15</f>
        <v>#DIV/0!</v>
      </c>
      <c r="N24" s="230" t="e">
        <f>G15/N15</f>
        <v>#DIV/0!</v>
      </c>
    </row>
    <row r="25" spans="1:17" x14ac:dyDescent="0.2">
      <c r="A25" s="171"/>
      <c r="B25" s="172"/>
      <c r="C25" s="173"/>
      <c r="D25" s="81"/>
      <c r="E25" s="149"/>
      <c r="F25" s="28"/>
      <c r="G25" s="29"/>
      <c r="H25" s="29"/>
      <c r="J25" s="3"/>
      <c r="K25" s="3"/>
      <c r="M25" s="229" t="e">
        <f>F16/J16</f>
        <v>#DIV/0!</v>
      </c>
      <c r="N25" s="230" t="e">
        <f>G16/N16</f>
        <v>#DIV/0!</v>
      </c>
    </row>
    <row r="26" spans="1:17" x14ac:dyDescent="0.2">
      <c r="A26" s="223" t="s">
        <v>67</v>
      </c>
      <c r="B26" s="224"/>
      <c r="C26" s="225"/>
      <c r="D26" s="101"/>
      <c r="E26" s="101"/>
      <c r="F26" s="28">
        <f>ROUND(SUM(F20:F25),0)</f>
        <v>0</v>
      </c>
      <c r="G26" s="30">
        <f>ROUND(SUM(G20:G25),0)</f>
        <v>0</v>
      </c>
      <c r="H26" s="29">
        <f t="shared" si="7"/>
        <v>0</v>
      </c>
      <c r="J26" s="3"/>
      <c r="K26" s="3"/>
      <c r="M26" s="67"/>
      <c r="N26" s="68"/>
    </row>
    <row r="27" spans="1:17" x14ac:dyDescent="0.2">
      <c r="A27" s="168" t="s">
        <v>34</v>
      </c>
      <c r="B27" s="169"/>
      <c r="C27" s="170"/>
      <c r="D27" s="47"/>
      <c r="E27" s="155"/>
      <c r="F27" s="28"/>
      <c r="G27" s="29"/>
      <c r="H27" s="29"/>
      <c r="J27" s="3"/>
      <c r="K27" s="3"/>
      <c r="M27" s="69"/>
      <c r="N27" s="70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ROUND(F18*$D$28,0)</f>
        <v>0</v>
      </c>
      <c r="G28" s="30">
        <f>ROUND(G18*$D$28,0)</f>
        <v>0</v>
      </c>
      <c r="H28" s="29">
        <f t="shared" si="7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ROUND(F20*$D$29,0)</f>
        <v>0</v>
      </c>
      <c r="G29" s="30">
        <f>ROUND(G20*$D$29,0)</f>
        <v>0</v>
      </c>
      <c r="H29" s="29">
        <f t="shared" si="7"/>
        <v>0</v>
      </c>
      <c r="J29" s="3"/>
      <c r="K29" s="3"/>
    </row>
    <row r="30" spans="1:17" x14ac:dyDescent="0.2">
      <c r="A30" s="199" t="s">
        <v>57</v>
      </c>
      <c r="B30" s="200"/>
      <c r="C30" s="201"/>
      <c r="D30" s="131">
        <v>0.02</v>
      </c>
      <c r="E30" s="131"/>
      <c r="F30" s="28">
        <f>ROUND((F21+F22+F23)*$D$30,0)</f>
        <v>0</v>
      </c>
      <c r="G30" s="30">
        <f>ROUND((G21+G22+G23)*$D$30,0)</f>
        <v>0</v>
      </c>
      <c r="H30" s="29">
        <f t="shared" si="7"/>
        <v>0</v>
      </c>
      <c r="J30" s="3"/>
      <c r="K30" s="3"/>
    </row>
    <row r="31" spans="1:17" x14ac:dyDescent="0.2">
      <c r="A31" s="199" t="s">
        <v>56</v>
      </c>
      <c r="B31" s="200"/>
      <c r="C31" s="201"/>
      <c r="D31" s="131">
        <v>0.14000000000000001</v>
      </c>
      <c r="E31" s="131"/>
      <c r="F31" s="28">
        <f>ROUND(F24*$D$31,0)</f>
        <v>0</v>
      </c>
      <c r="G31" s="30">
        <f>ROUND(G24*$D$31,0)</f>
        <v>0</v>
      </c>
      <c r="H31" s="29">
        <f t="shared" si="7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30"/>
      <c r="H32" s="29"/>
      <c r="J32" s="3"/>
      <c r="K32" s="3"/>
    </row>
    <row r="33" spans="1:11" x14ac:dyDescent="0.2">
      <c r="A33" s="174" t="s">
        <v>36</v>
      </c>
      <c r="B33" s="175"/>
      <c r="C33" s="176"/>
      <c r="D33" s="44"/>
      <c r="E33" s="150"/>
      <c r="F33" s="28">
        <f>ROUND(SUM(F28:F31),0)</f>
        <v>0</v>
      </c>
      <c r="G33" s="29">
        <f>ROUND(SUM(G28:G31),0)</f>
        <v>0</v>
      </c>
      <c r="H33" s="29">
        <f t="shared" si="7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7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31"/>
      <c r="G35" s="32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v>0</v>
      </c>
      <c r="G36" s="29">
        <v>0</v>
      </c>
      <c r="H36" s="29">
        <f t="shared" si="7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v>0</v>
      </c>
      <c r="G39" s="29">
        <v>0</v>
      </c>
      <c r="H39" s="29">
        <f t="shared" si="7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v>0</v>
      </c>
      <c r="G40" s="29">
        <v>0</v>
      </c>
      <c r="H40" s="29">
        <f t="shared" si="7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48"/>
      <c r="E41" s="153"/>
      <c r="F41" s="31">
        <f>ROUND(SUM(F39:F40),0)</f>
        <v>0</v>
      </c>
      <c r="G41" s="32">
        <f>ROUND(SUM(G39:G40),0)</f>
        <v>0</v>
      </c>
      <c r="H41" s="32">
        <f t="shared" si="7"/>
        <v>0</v>
      </c>
      <c r="J41" s="4"/>
      <c r="K41" s="4"/>
    </row>
    <row r="42" spans="1:11" x14ac:dyDescent="0.2">
      <c r="A42" s="183"/>
      <c r="B42" s="184"/>
      <c r="C42" s="185"/>
      <c r="D42" s="48"/>
      <c r="E42" s="153"/>
      <c r="F42" s="31"/>
      <c r="G42" s="32"/>
      <c r="H42" s="29"/>
      <c r="J42" s="4"/>
      <c r="K42" s="4"/>
    </row>
    <row r="43" spans="1:11" ht="12.75" hidden="1" customHeight="1" x14ac:dyDescent="0.2">
      <c r="A43" s="161" t="s">
        <v>10</v>
      </c>
      <c r="B43" s="162"/>
      <c r="C43" s="163"/>
      <c r="D43" s="1"/>
      <c r="E43" s="1"/>
      <c r="F43" s="28">
        <v>0</v>
      </c>
      <c r="G43" s="29"/>
      <c r="H43" s="29"/>
      <c r="J43" s="3"/>
      <c r="K43" s="3"/>
    </row>
    <row r="44" spans="1:11" ht="12.75" hidden="1" customHeight="1" x14ac:dyDescent="0.2">
      <c r="A44" s="174" t="s">
        <v>16</v>
      </c>
      <c r="B44" s="175"/>
      <c r="C44" s="176"/>
      <c r="D44" s="9"/>
      <c r="E44" s="9"/>
      <c r="F44" s="28"/>
      <c r="G44" s="29"/>
      <c r="H44" s="29">
        <f t="shared" si="7"/>
        <v>0</v>
      </c>
      <c r="J44" s="3"/>
      <c r="K44" s="3"/>
    </row>
    <row r="45" spans="1:11" ht="12.75" hidden="1" customHeight="1" x14ac:dyDescent="0.2">
      <c r="A45" s="174" t="s">
        <v>17</v>
      </c>
      <c r="B45" s="175"/>
      <c r="C45" s="176"/>
      <c r="D45" s="9"/>
      <c r="E45" s="9"/>
      <c r="F45" s="28">
        <v>0</v>
      </c>
      <c r="G45" s="29">
        <v>0</v>
      </c>
      <c r="H45" s="29">
        <f t="shared" si="7"/>
        <v>0</v>
      </c>
      <c r="J45" s="3"/>
      <c r="K45" s="3"/>
    </row>
    <row r="46" spans="1:11" ht="12.75" hidden="1" customHeight="1" x14ac:dyDescent="0.2">
      <c r="A46" s="174" t="s">
        <v>18</v>
      </c>
      <c r="B46" s="175"/>
      <c r="C46" s="176"/>
      <c r="D46" s="9"/>
      <c r="E46" s="9"/>
      <c r="F46" s="28"/>
      <c r="G46" s="29"/>
      <c r="H46" s="29">
        <f t="shared" si="7"/>
        <v>0</v>
      </c>
      <c r="J46" s="3"/>
      <c r="K46" s="3"/>
    </row>
    <row r="47" spans="1:11" ht="12.75" hidden="1" customHeight="1" x14ac:dyDescent="0.2">
      <c r="A47" s="174" t="s">
        <v>19</v>
      </c>
      <c r="B47" s="175"/>
      <c r="C47" s="176"/>
      <c r="D47" s="9"/>
      <c r="E47" s="9"/>
      <c r="F47" s="28"/>
      <c r="G47" s="29"/>
      <c r="H47" s="29">
        <f t="shared" si="7"/>
        <v>0</v>
      </c>
      <c r="J47" s="3"/>
      <c r="K47" s="3"/>
    </row>
    <row r="48" spans="1:11" ht="12.75" hidden="1" customHeight="1" x14ac:dyDescent="0.2">
      <c r="A48" s="174" t="s">
        <v>20</v>
      </c>
      <c r="B48" s="175"/>
      <c r="C48" s="176"/>
      <c r="D48" s="9"/>
      <c r="E48" s="9"/>
      <c r="F48" s="28"/>
      <c r="G48" s="29"/>
      <c r="H48" s="29">
        <f t="shared" si="7"/>
        <v>0</v>
      </c>
      <c r="J48" s="3"/>
      <c r="K48" s="3"/>
    </row>
    <row r="49" spans="1:14" ht="12.75" hidden="1" customHeight="1" x14ac:dyDescent="0.2">
      <c r="A49" s="183" t="s">
        <v>28</v>
      </c>
      <c r="B49" s="184"/>
      <c r="C49" s="185"/>
      <c r="D49" s="48"/>
      <c r="E49" s="153"/>
      <c r="F49" s="31">
        <f>SUM(F44:F48)</f>
        <v>0</v>
      </c>
      <c r="G49" s="32">
        <f>SUM(G44:G48)</f>
        <v>0</v>
      </c>
      <c r="H49" s="32">
        <f t="shared" si="7"/>
        <v>0</v>
      </c>
      <c r="J49" s="4"/>
      <c r="K49" s="3"/>
    </row>
    <row r="50" spans="1:14" ht="12.75" hidden="1" customHeight="1" x14ac:dyDescent="0.2">
      <c r="A50" s="183"/>
      <c r="B50" s="184"/>
      <c r="C50" s="185"/>
      <c r="D50" s="48"/>
      <c r="E50" s="153"/>
      <c r="F50" s="31"/>
      <c r="G50" s="32"/>
      <c r="H50" s="29"/>
      <c r="J50" s="4"/>
      <c r="K50" s="3"/>
    </row>
    <row r="51" spans="1:14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4" x14ac:dyDescent="0.2">
      <c r="A52" s="202" t="s">
        <v>21</v>
      </c>
      <c r="B52" s="203"/>
      <c r="C52" s="204"/>
      <c r="D52" s="13"/>
      <c r="E52" s="13"/>
      <c r="F52" s="28">
        <v>0</v>
      </c>
      <c r="G52" s="29">
        <v>0</v>
      </c>
      <c r="H52" s="29">
        <f t="shared" si="7"/>
        <v>0</v>
      </c>
      <c r="J52" s="3"/>
      <c r="K52" s="3"/>
    </row>
    <row r="53" spans="1:14" x14ac:dyDescent="0.2">
      <c r="A53" s="202" t="s">
        <v>22</v>
      </c>
      <c r="B53" s="203"/>
      <c r="C53" s="204"/>
      <c r="D53" s="13"/>
      <c r="E53" s="13"/>
      <c r="F53" s="28">
        <v>0</v>
      </c>
      <c r="G53" s="29">
        <v>0</v>
      </c>
      <c r="H53" s="29">
        <f t="shared" si="7"/>
        <v>0</v>
      </c>
      <c r="J53" s="3"/>
      <c r="K53" s="3"/>
    </row>
    <row r="54" spans="1:14" x14ac:dyDescent="0.2">
      <c r="A54" s="202" t="s">
        <v>23</v>
      </c>
      <c r="B54" s="203"/>
      <c r="C54" s="204"/>
      <c r="D54" s="13"/>
      <c r="E54" s="13"/>
      <c r="F54" s="28">
        <v>0</v>
      </c>
      <c r="G54" s="29"/>
      <c r="H54" s="29">
        <f t="shared" si="7"/>
        <v>0</v>
      </c>
      <c r="J54" s="3"/>
      <c r="K54" s="3"/>
    </row>
    <row r="55" spans="1:14" ht="12.75" hidden="1" customHeight="1" x14ac:dyDescent="0.2">
      <c r="A55" s="202" t="s">
        <v>24</v>
      </c>
      <c r="B55" s="203"/>
      <c r="C55" s="204"/>
      <c r="D55" s="13"/>
      <c r="E55" s="13"/>
      <c r="F55" s="28">
        <v>0</v>
      </c>
      <c r="G55" s="29"/>
      <c r="H55" s="29">
        <f t="shared" si="7"/>
        <v>0</v>
      </c>
      <c r="J55" s="3"/>
      <c r="K55" s="3"/>
    </row>
    <row r="56" spans="1:14" x14ac:dyDescent="0.2">
      <c r="A56" s="202" t="s">
        <v>25</v>
      </c>
      <c r="B56" s="203"/>
      <c r="C56" s="204"/>
      <c r="D56" s="13"/>
      <c r="E56" s="13"/>
      <c r="F56" s="28">
        <v>0</v>
      </c>
      <c r="G56" s="29"/>
      <c r="H56" s="29">
        <f t="shared" si="7"/>
        <v>0</v>
      </c>
      <c r="J56" s="3"/>
      <c r="K56" s="3"/>
    </row>
    <row r="57" spans="1:14" ht="12.75" hidden="1" customHeight="1" x14ac:dyDescent="0.2">
      <c r="A57" s="202" t="s">
        <v>26</v>
      </c>
      <c r="B57" s="203"/>
      <c r="C57" s="204"/>
      <c r="D57" s="13"/>
      <c r="E57" s="13"/>
      <c r="F57" s="28"/>
      <c r="G57" s="29"/>
      <c r="H57" s="29">
        <f t="shared" si="7"/>
        <v>0</v>
      </c>
    </row>
    <row r="58" spans="1:14" x14ac:dyDescent="0.2">
      <c r="A58" s="174" t="s">
        <v>32</v>
      </c>
      <c r="B58" s="175"/>
      <c r="C58" s="176"/>
      <c r="D58" s="13">
        <f>D21</f>
        <v>0</v>
      </c>
      <c r="E58" s="13"/>
      <c r="F58" s="95">
        <f>ROUND(J59*K59*B58,0)</f>
        <v>0</v>
      </c>
      <c r="G58" s="99">
        <f>ROUND(F58,0)</f>
        <v>0</v>
      </c>
      <c r="H58" s="29">
        <f t="shared" si="7"/>
        <v>0</v>
      </c>
      <c r="J58" s="26" t="s">
        <v>43</v>
      </c>
      <c r="K58" s="26" t="s">
        <v>44</v>
      </c>
    </row>
    <row r="59" spans="1:14" x14ac:dyDescent="0.2">
      <c r="A59" s="174" t="s">
        <v>20</v>
      </c>
      <c r="B59" s="175"/>
      <c r="C59" s="176"/>
      <c r="D59" s="44"/>
      <c r="E59" s="150"/>
      <c r="F59" s="28"/>
      <c r="G59" s="29"/>
      <c r="H59" s="29">
        <f t="shared" si="7"/>
        <v>0</v>
      </c>
      <c r="J59" s="42">
        <v>369.65</v>
      </c>
      <c r="K59" s="24">
        <v>24</v>
      </c>
      <c r="L59" s="49"/>
    </row>
    <row r="60" spans="1:14" x14ac:dyDescent="0.2">
      <c r="A60" s="183" t="s">
        <v>27</v>
      </c>
      <c r="B60" s="184"/>
      <c r="C60" s="185"/>
      <c r="D60" s="48"/>
      <c r="E60" s="153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49"/>
    </row>
    <row r="61" spans="1:14" ht="13.5" thickBot="1" x14ac:dyDescent="0.2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"/>
      <c r="K61" s="4"/>
      <c r="M61" s="7"/>
      <c r="N61" s="7"/>
    </row>
    <row r="62" spans="1:14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ROUND(G61-G58-G36-G56,0)</f>
        <v>0</v>
      </c>
      <c r="H62" s="36">
        <f>ROUND(SUM(F62:G62),0)</f>
        <v>0</v>
      </c>
      <c r="J62" s="8"/>
      <c r="K62" s="8"/>
      <c r="M62"/>
      <c r="N62"/>
    </row>
    <row r="63" spans="1:14" ht="13.5" thickBot="1" x14ac:dyDescent="0.25">
      <c r="A63" s="189" t="s">
        <v>45</v>
      </c>
      <c r="B63" s="190"/>
      <c r="C63" s="191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4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14" ht="12.75" customHeight="1" x14ac:dyDescent="0.2">
      <c r="A65" s="218" t="s">
        <v>31</v>
      </c>
      <c r="B65" s="218"/>
      <c r="C65" s="218"/>
      <c r="D65" s="218"/>
      <c r="E65" s="218"/>
      <c r="F65" s="218"/>
      <c r="G65" s="218"/>
      <c r="H65" s="197">
        <f>ROUND(H64,0)</f>
        <v>0</v>
      </c>
    </row>
    <row r="66" spans="1:14" ht="12.75" customHeight="1" x14ac:dyDescent="0.2">
      <c r="A66" s="219"/>
      <c r="B66" s="219"/>
      <c r="C66" s="219"/>
      <c r="D66" s="219"/>
      <c r="E66" s="219"/>
      <c r="F66" s="219"/>
      <c r="G66" s="219"/>
      <c r="H66" s="198"/>
    </row>
    <row r="67" spans="1:14" x14ac:dyDescent="0.2">
      <c r="F67" s="10"/>
    </row>
    <row r="68" spans="1:14" x14ac:dyDescent="0.2">
      <c r="A68" s="132" t="s">
        <v>89</v>
      </c>
      <c r="F68" s="10"/>
      <c r="M68" s="10"/>
      <c r="N68" s="10"/>
    </row>
    <row r="69" spans="1:14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14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  <c r="M70"/>
      <c r="N70"/>
    </row>
    <row r="71" spans="1:14" x14ac:dyDescent="0.2">
      <c r="A71" s="195"/>
      <c r="B71" s="195"/>
      <c r="C71" s="195"/>
      <c r="D71" s="46"/>
      <c r="E71" s="154"/>
      <c r="F71" s="10"/>
    </row>
    <row r="72" spans="1:14" x14ac:dyDescent="0.2">
      <c r="A72" s="10"/>
      <c r="B72" s="10"/>
      <c r="C72" s="10"/>
      <c r="D72" s="10"/>
      <c r="E72" s="10"/>
      <c r="F72" s="10"/>
    </row>
    <row r="73" spans="1:14" x14ac:dyDescent="0.2">
      <c r="F73" s="10"/>
    </row>
    <row r="74" spans="1:14" x14ac:dyDescent="0.2">
      <c r="F74" s="10"/>
    </row>
    <row r="75" spans="1:14" x14ac:dyDescent="0.2">
      <c r="F75" s="10"/>
    </row>
    <row r="76" spans="1:14" x14ac:dyDescent="0.2">
      <c r="F76" s="10"/>
    </row>
    <row r="77" spans="1:14" x14ac:dyDescent="0.2">
      <c r="F77" s="10"/>
    </row>
    <row r="78" spans="1:14" x14ac:dyDescent="0.2">
      <c r="F78" s="10"/>
    </row>
    <row r="79" spans="1:14" x14ac:dyDescent="0.2">
      <c r="F79" s="10"/>
    </row>
    <row r="80" spans="1:14" x14ac:dyDescent="0.2">
      <c r="F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  <row r="103" spans="6:6" x14ac:dyDescent="0.2">
      <c r="F103" s="10"/>
    </row>
    <row r="104" spans="6:6" x14ac:dyDescent="0.2">
      <c r="F104" s="10"/>
    </row>
    <row r="105" spans="6:6" x14ac:dyDescent="0.2">
      <c r="F105" s="10"/>
    </row>
    <row r="106" spans="6:6" x14ac:dyDescent="0.2">
      <c r="F106" s="10"/>
    </row>
    <row r="107" spans="6:6" x14ac:dyDescent="0.2">
      <c r="F107" s="10"/>
    </row>
    <row r="108" spans="6:6" x14ac:dyDescent="0.2">
      <c r="F108" s="10"/>
    </row>
    <row r="109" spans="6:6" x14ac:dyDescent="0.2">
      <c r="F109" s="10"/>
    </row>
    <row r="110" spans="6:6" x14ac:dyDescent="0.2">
      <c r="F110" s="10"/>
    </row>
    <row r="111" spans="6:6" x14ac:dyDescent="0.2">
      <c r="F111" s="10"/>
    </row>
    <row r="112" spans="6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  <row r="119" spans="6:6" x14ac:dyDescent="0.2">
      <c r="F119" s="10"/>
    </row>
    <row r="120" spans="6:6" x14ac:dyDescent="0.2">
      <c r="F120" s="10"/>
    </row>
  </sheetData>
  <sheetProtection selectLockedCells="1" selectUnlockedCells="1"/>
  <mergeCells count="72">
    <mergeCell ref="E7:E9"/>
    <mergeCell ref="A23:C23"/>
    <mergeCell ref="A22:C22"/>
    <mergeCell ref="M18:N18"/>
    <mergeCell ref="A6:H6"/>
    <mergeCell ref="A7:C9"/>
    <mergeCell ref="D7:D9"/>
    <mergeCell ref="F7:H7"/>
    <mergeCell ref="H8:H9"/>
    <mergeCell ref="J9:K9"/>
    <mergeCell ref="A10:C10"/>
    <mergeCell ref="A11:C11"/>
    <mergeCell ref="A12:C12"/>
    <mergeCell ref="A13:C13"/>
    <mergeCell ref="A14:C14"/>
    <mergeCell ref="A15:C15"/>
    <mergeCell ref="A16:C16"/>
    <mergeCell ref="A1:H1"/>
    <mergeCell ref="A2:F2"/>
    <mergeCell ref="G2:H2"/>
    <mergeCell ref="A3:H3"/>
    <mergeCell ref="A4:H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M9:N9"/>
    <mergeCell ref="H65:H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zoomScaleNormal="100" workbookViewId="0">
      <selection activeCell="H5" sqref="H1:H1048576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style="89" customWidth="1"/>
    <col min="10" max="10" width="9.85546875" bestFit="1" customWidth="1"/>
    <col min="13" max="13" width="15" customWidth="1"/>
    <col min="14" max="14" width="14.85546875" customWidth="1"/>
    <col min="15" max="15" width="14" customWidth="1"/>
    <col min="16" max="17" width="12.5703125" customWidth="1"/>
  </cols>
  <sheetData>
    <row r="1" spans="1:17" s="52" customFormat="1" x14ac:dyDescent="0.2">
      <c r="A1" s="205" t="str">
        <f>'Cumulative Budget'!A1:H1</f>
        <v xml:space="preserve">PI Name: </v>
      </c>
      <c r="B1" s="205"/>
      <c r="C1" s="205"/>
      <c r="D1" s="205"/>
      <c r="E1" s="205"/>
      <c r="F1" s="205"/>
      <c r="G1" s="205"/>
      <c r="H1" s="205"/>
    </row>
    <row r="2" spans="1:17" s="52" customFormat="1" x14ac:dyDescent="0.2">
      <c r="A2" s="205" t="str">
        <f>'Cumulative Budget'!A2:F2</f>
        <v xml:space="preserve">Agency: </v>
      </c>
      <c r="B2" s="205"/>
      <c r="C2" s="205"/>
      <c r="D2" s="205"/>
      <c r="E2" s="205"/>
      <c r="F2" s="205"/>
      <c r="G2" s="205" t="str">
        <f>'Cumulative Budget'!G2:H2</f>
        <v>Program:</v>
      </c>
      <c r="H2" s="205"/>
    </row>
    <row r="3" spans="1:17" s="52" customFormat="1" ht="12.75" customHeight="1" x14ac:dyDescent="0.2">
      <c r="A3" s="206" t="str">
        <f>'Cumulative Budget'!A3:H3</f>
        <v xml:space="preserve">Proposal Title: 
</v>
      </c>
      <c r="B3" s="206"/>
      <c r="C3" s="206"/>
      <c r="D3" s="206"/>
      <c r="E3" s="206"/>
      <c r="F3" s="206"/>
      <c r="G3" s="206"/>
      <c r="H3" s="206"/>
    </row>
    <row r="4" spans="1:17" s="52" customFormat="1" ht="12.75" customHeight="1" x14ac:dyDescent="0.2">
      <c r="A4" s="206" t="str">
        <f>'Cumulative Budget'!A4:H4</f>
        <v>Project Dates:</v>
      </c>
      <c r="B4" s="206"/>
      <c r="C4" s="206"/>
      <c r="D4" s="206"/>
      <c r="E4" s="206"/>
      <c r="F4" s="206"/>
      <c r="G4" s="206"/>
      <c r="H4" s="206"/>
    </row>
    <row r="5" spans="1:17" s="89" customFormat="1" x14ac:dyDescent="0.2">
      <c r="F5" s="10"/>
      <c r="H5" s="52"/>
    </row>
    <row r="6" spans="1:17" s="156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7" s="156" customFormat="1" x14ac:dyDescent="0.2">
      <c r="A7" s="207" t="s">
        <v>1</v>
      </c>
      <c r="B7" s="207"/>
      <c r="C7" s="207"/>
      <c r="D7" s="215" t="s">
        <v>92</v>
      </c>
      <c r="E7" s="215" t="s">
        <v>91</v>
      </c>
      <c r="F7" s="207" t="s">
        <v>2</v>
      </c>
      <c r="G7" s="207"/>
      <c r="H7" s="207"/>
      <c r="J7" s="141"/>
      <c r="K7" s="141"/>
    </row>
    <row r="8" spans="1:17" s="156" customFormat="1" x14ac:dyDescent="0.2">
      <c r="A8" s="207"/>
      <c r="B8" s="207"/>
      <c r="C8" s="207"/>
      <c r="D8" s="216"/>
      <c r="E8" s="216"/>
      <c r="F8" s="139" t="s">
        <v>3</v>
      </c>
      <c r="G8" s="151" t="s">
        <v>4</v>
      </c>
      <c r="H8" s="207" t="s">
        <v>5</v>
      </c>
      <c r="J8" s="141"/>
      <c r="K8" s="141"/>
    </row>
    <row r="9" spans="1:17" s="156" customFormat="1" x14ac:dyDescent="0.2">
      <c r="A9" s="207"/>
      <c r="B9" s="207"/>
      <c r="C9" s="207"/>
      <c r="D9" s="217"/>
      <c r="E9" s="217"/>
      <c r="F9" s="142" t="s">
        <v>48</v>
      </c>
      <c r="G9" s="152" t="s">
        <v>48</v>
      </c>
      <c r="H9" s="207"/>
      <c r="J9" s="196"/>
      <c r="K9" s="196"/>
      <c r="M9" s="220" t="s">
        <v>58</v>
      </c>
      <c r="N9" s="220"/>
    </row>
    <row r="10" spans="1:17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74" t="s">
        <v>3</v>
      </c>
      <c r="N10" s="75" t="s">
        <v>4</v>
      </c>
      <c r="O10" s="52"/>
      <c r="P10" s="52"/>
      <c r="Q10" s="52"/>
    </row>
    <row r="11" spans="1:17" x14ac:dyDescent="0.2">
      <c r="A11" s="158"/>
      <c r="B11" s="159"/>
      <c r="C11" s="160"/>
      <c r="D11" s="45"/>
      <c r="E11" s="149"/>
      <c r="F11" s="28">
        <f t="shared" ref="F11:F16" si="0">ROUND(J11/K11*D11,0)</f>
        <v>0</v>
      </c>
      <c r="G11" s="29">
        <f t="shared" ref="G11:G16" si="1">ROUND(F11*1.035,0)</f>
        <v>0</v>
      </c>
      <c r="H11" s="29">
        <f t="shared" ref="H11:H16" si="2">ROUND(SUM(F11:G11),0)</f>
        <v>0</v>
      </c>
      <c r="J11" s="25">
        <v>0</v>
      </c>
      <c r="K11" s="24">
        <v>9</v>
      </c>
      <c r="M11" s="61">
        <f>SUM(J11)</f>
        <v>0</v>
      </c>
      <c r="N11" s="62">
        <f>J11*1.035</f>
        <v>0</v>
      </c>
      <c r="O11" s="55"/>
      <c r="P11" s="55"/>
      <c r="Q11" s="55"/>
    </row>
    <row r="12" spans="1:17" x14ac:dyDescent="0.2">
      <c r="A12" s="158"/>
      <c r="B12" s="159"/>
      <c r="C12" s="160"/>
      <c r="D12" s="45"/>
      <c r="E12" s="149"/>
      <c r="F12" s="28">
        <f t="shared" si="0"/>
        <v>0</v>
      </c>
      <c r="G12" s="29">
        <f t="shared" si="1"/>
        <v>0</v>
      </c>
      <c r="H12" s="29">
        <f t="shared" si="2"/>
        <v>0</v>
      </c>
      <c r="J12" s="25">
        <v>0</v>
      </c>
      <c r="K12" s="24">
        <v>9</v>
      </c>
      <c r="M12" s="61">
        <f t="shared" ref="M12:M16" si="3">SUM(J12)</f>
        <v>0</v>
      </c>
      <c r="N12" s="62">
        <f t="shared" ref="N12:N16" si="4">J12*1.035</f>
        <v>0</v>
      </c>
      <c r="O12" s="55"/>
      <c r="P12" s="55"/>
      <c r="Q12" s="55"/>
    </row>
    <row r="13" spans="1:17" x14ac:dyDescent="0.2">
      <c r="A13" s="158"/>
      <c r="B13" s="159"/>
      <c r="C13" s="160"/>
      <c r="D13" s="45"/>
      <c r="E13" s="149"/>
      <c r="F13" s="28">
        <f t="shared" si="0"/>
        <v>0</v>
      </c>
      <c r="G13" s="29">
        <f t="shared" si="1"/>
        <v>0</v>
      </c>
      <c r="H13" s="29">
        <f t="shared" si="2"/>
        <v>0</v>
      </c>
      <c r="J13" s="25">
        <v>0</v>
      </c>
      <c r="K13" s="24">
        <v>9</v>
      </c>
      <c r="M13" s="61">
        <f t="shared" si="3"/>
        <v>0</v>
      </c>
      <c r="N13" s="62">
        <f t="shared" si="4"/>
        <v>0</v>
      </c>
      <c r="O13" s="55"/>
      <c r="P13" s="55"/>
      <c r="Q13" s="55"/>
    </row>
    <row r="14" spans="1:17" x14ac:dyDescent="0.2">
      <c r="A14" s="158"/>
      <c r="B14" s="159"/>
      <c r="C14" s="160"/>
      <c r="D14" s="45"/>
      <c r="E14" s="149"/>
      <c r="F14" s="28">
        <f t="shared" si="0"/>
        <v>0</v>
      </c>
      <c r="G14" s="29">
        <f t="shared" si="1"/>
        <v>0</v>
      </c>
      <c r="H14" s="29">
        <f t="shared" si="2"/>
        <v>0</v>
      </c>
      <c r="J14" s="25">
        <v>0</v>
      </c>
      <c r="K14" s="24">
        <v>9</v>
      </c>
      <c r="M14" s="61">
        <f t="shared" si="3"/>
        <v>0</v>
      </c>
      <c r="N14" s="62">
        <f t="shared" si="4"/>
        <v>0</v>
      </c>
      <c r="O14" s="55"/>
      <c r="P14" s="55"/>
      <c r="Q14" s="55"/>
    </row>
    <row r="15" spans="1:17" x14ac:dyDescent="0.2">
      <c r="A15" s="158" t="str">
        <f>'Cumulative Budget'!A15:C15</f>
        <v>Dr. XXX (CoPI4)</v>
      </c>
      <c r="B15" s="159"/>
      <c r="C15" s="160"/>
      <c r="D15" s="45">
        <f>E15*K15</f>
        <v>0</v>
      </c>
      <c r="E15" s="144">
        <v>0</v>
      </c>
      <c r="F15" s="28">
        <f t="shared" si="0"/>
        <v>0</v>
      </c>
      <c r="G15" s="29">
        <f t="shared" si="1"/>
        <v>0</v>
      </c>
      <c r="H15" s="29">
        <f t="shared" si="2"/>
        <v>0</v>
      </c>
      <c r="J15" s="25">
        <v>0</v>
      </c>
      <c r="K15" s="24">
        <v>9</v>
      </c>
      <c r="M15" s="61">
        <f t="shared" si="3"/>
        <v>0</v>
      </c>
      <c r="N15" s="62">
        <f t="shared" si="4"/>
        <v>0</v>
      </c>
      <c r="O15" s="55"/>
      <c r="P15" s="55"/>
      <c r="Q15" s="55"/>
    </row>
    <row r="16" spans="1:17" x14ac:dyDescent="0.2">
      <c r="A16" s="158"/>
      <c r="B16" s="159"/>
      <c r="C16" s="160"/>
      <c r="D16" s="45"/>
      <c r="E16" s="149"/>
      <c r="F16" s="28">
        <f t="shared" si="0"/>
        <v>0</v>
      </c>
      <c r="G16" s="29">
        <f t="shared" si="1"/>
        <v>0</v>
      </c>
      <c r="H16" s="29">
        <f t="shared" si="2"/>
        <v>0</v>
      </c>
      <c r="J16" s="25">
        <v>0</v>
      </c>
      <c r="K16" s="24">
        <v>9</v>
      </c>
      <c r="M16" s="63">
        <f t="shared" si="3"/>
        <v>0</v>
      </c>
      <c r="N16" s="64">
        <f t="shared" si="4"/>
        <v>0</v>
      </c>
      <c r="O16" s="55"/>
      <c r="P16" s="55"/>
      <c r="Q16" s="55"/>
    </row>
    <row r="17" spans="1:17" x14ac:dyDescent="0.2">
      <c r="A17" s="171"/>
      <c r="B17" s="172"/>
      <c r="C17" s="173"/>
      <c r="D17" s="45"/>
      <c r="E17" s="149"/>
      <c r="F17" s="28"/>
      <c r="G17" s="29"/>
      <c r="H17" s="29"/>
      <c r="J17" s="3"/>
      <c r="K17" s="3"/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ROUND(SUM(F11:F17),0)</f>
        <v>0</v>
      </c>
      <c r="G18" s="29">
        <f>ROUND(SUM(G11:G17),0)</f>
        <v>0</v>
      </c>
      <c r="H18" s="29">
        <f>ROUND(SUM(F18:G18),0)</f>
        <v>0</v>
      </c>
      <c r="J18" s="3"/>
      <c r="K18" s="3"/>
      <c r="M18" s="221" t="s">
        <v>59</v>
      </c>
      <c r="N18" s="222"/>
      <c r="O18" s="53"/>
      <c r="P18" s="53"/>
      <c r="Q18" s="53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92" t="s">
        <v>65</v>
      </c>
      <c r="K19" s="92" t="s">
        <v>66</v>
      </c>
      <c r="M19" s="76" t="s">
        <v>3</v>
      </c>
      <c r="N19" s="77" t="s">
        <v>4</v>
      </c>
      <c r="O19" s="52"/>
      <c r="P19" s="52"/>
      <c r="Q19" s="52"/>
    </row>
    <row r="20" spans="1:17" x14ac:dyDescent="0.2">
      <c r="A20" s="226" t="s">
        <v>38</v>
      </c>
      <c r="B20" s="227"/>
      <c r="C20" s="228"/>
      <c r="D20" s="100">
        <v>0</v>
      </c>
      <c r="E20" s="100"/>
      <c r="F20" s="95">
        <f>ROUND(D20*J20,0)</f>
        <v>0</v>
      </c>
      <c r="G20" s="30">
        <f t="shared" ref="G20:G24" si="5">ROUND(F20*1.03,0)</f>
        <v>0</v>
      </c>
      <c r="H20" s="29">
        <f t="shared" ref="H20:H59" si="6">ROUND(SUM(F20:G20),0)</f>
        <v>0</v>
      </c>
      <c r="J20" s="93">
        <v>50000</v>
      </c>
      <c r="K20" s="94">
        <v>0.22</v>
      </c>
      <c r="M20" s="229" t="e">
        <f>F11/J11</f>
        <v>#DIV/0!</v>
      </c>
      <c r="N20" s="230" t="e">
        <f>G11/N11</f>
        <v>#DIV/0!</v>
      </c>
    </row>
    <row r="21" spans="1:17" x14ac:dyDescent="0.2">
      <c r="A21" s="199" t="s">
        <v>62</v>
      </c>
      <c r="B21" s="200"/>
      <c r="C21" s="201"/>
      <c r="D21" s="100">
        <v>0</v>
      </c>
      <c r="E21" s="100"/>
      <c r="F21" s="95">
        <f>ROUND(D21*J21,0)</f>
        <v>0</v>
      </c>
      <c r="G21" s="30">
        <f t="shared" si="5"/>
        <v>0</v>
      </c>
      <c r="H21" s="29">
        <f t="shared" si="6"/>
        <v>0</v>
      </c>
      <c r="J21" s="93">
        <v>24000</v>
      </c>
      <c r="K21" s="49"/>
      <c r="M21" s="229" t="e">
        <f t="shared" ref="M21:M22" si="7">F12/J12</f>
        <v>#DIV/0!</v>
      </c>
      <c r="N21" s="230" t="e">
        <f t="shared" ref="N21:N22" si="8">G12/N12</f>
        <v>#DIV/0!</v>
      </c>
    </row>
    <row r="22" spans="1:17" x14ac:dyDescent="0.2">
      <c r="A22" s="199" t="s">
        <v>63</v>
      </c>
      <c r="B22" s="200"/>
      <c r="C22" s="201"/>
      <c r="D22" s="100">
        <v>0</v>
      </c>
      <c r="E22" s="100"/>
      <c r="F22" s="95">
        <v>0</v>
      </c>
      <c r="G22" s="30">
        <f t="shared" si="5"/>
        <v>0</v>
      </c>
      <c r="H22" s="29">
        <f t="shared" si="6"/>
        <v>0</v>
      </c>
      <c r="J22" s="93">
        <v>0</v>
      </c>
      <c r="K22" s="49"/>
      <c r="M22" s="229" t="e">
        <f t="shared" si="7"/>
        <v>#DIV/0!</v>
      </c>
      <c r="N22" s="230" t="e">
        <f t="shared" si="8"/>
        <v>#DIV/0!</v>
      </c>
    </row>
    <row r="23" spans="1:17" s="88" customFormat="1" x14ac:dyDescent="0.2">
      <c r="A23" s="199" t="s">
        <v>64</v>
      </c>
      <c r="B23" s="200"/>
      <c r="C23" s="201"/>
      <c r="D23" s="100">
        <v>0</v>
      </c>
      <c r="E23" s="100"/>
      <c r="F23" s="95">
        <v>0</v>
      </c>
      <c r="G23" s="30">
        <f t="shared" si="5"/>
        <v>0</v>
      </c>
      <c r="H23" s="29">
        <f t="shared" si="6"/>
        <v>0</v>
      </c>
      <c r="J23" s="93">
        <v>0</v>
      </c>
      <c r="K23" s="49"/>
      <c r="M23" s="229" t="e">
        <f t="shared" ref="M23" si="9">F14/J14</f>
        <v>#DIV/0!</v>
      </c>
      <c r="N23" s="230" t="e">
        <f t="shared" ref="N23" si="10">G14/N14</f>
        <v>#DIV/0!</v>
      </c>
    </row>
    <row r="24" spans="1:17" x14ac:dyDescent="0.2">
      <c r="A24" s="211" t="s">
        <v>56</v>
      </c>
      <c r="B24" s="212"/>
      <c r="C24" s="213"/>
      <c r="D24" s="81"/>
      <c r="E24" s="149"/>
      <c r="F24" s="28">
        <v>0</v>
      </c>
      <c r="G24" s="29">
        <f t="shared" si="5"/>
        <v>0</v>
      </c>
      <c r="H24" s="29">
        <f t="shared" si="6"/>
        <v>0</v>
      </c>
      <c r="J24" s="93">
        <v>0</v>
      </c>
      <c r="K24" s="49"/>
      <c r="M24" s="229" t="e">
        <f>F14/J14</f>
        <v>#DIV/0!</v>
      </c>
      <c r="N24" s="230" t="e">
        <f>G14/N14</f>
        <v>#DIV/0!</v>
      </c>
    </row>
    <row r="25" spans="1:17" x14ac:dyDescent="0.2">
      <c r="A25" s="171"/>
      <c r="B25" s="172"/>
      <c r="C25" s="173"/>
      <c r="D25" s="81"/>
      <c r="E25" s="149"/>
      <c r="F25" s="28"/>
      <c r="G25" s="29"/>
      <c r="H25" s="29"/>
      <c r="J25" s="3"/>
      <c r="K25" s="3"/>
      <c r="M25" s="229" t="e">
        <f>F15/J15</f>
        <v>#DIV/0!</v>
      </c>
      <c r="N25" s="230" t="e">
        <f>G15/N15</f>
        <v>#DIV/0!</v>
      </c>
    </row>
    <row r="26" spans="1:17" x14ac:dyDescent="0.2">
      <c r="A26" s="223" t="s">
        <v>67</v>
      </c>
      <c r="B26" s="224"/>
      <c r="C26" s="225"/>
      <c r="D26" s="101"/>
      <c r="E26" s="101"/>
      <c r="F26" s="28">
        <f>ROUND(SUM(F20:F25),0)</f>
        <v>0</v>
      </c>
      <c r="G26" s="30">
        <f>ROUND(SUM(G20:G25),0)</f>
        <v>0</v>
      </c>
      <c r="H26" s="29">
        <f t="shared" si="6"/>
        <v>0</v>
      </c>
      <c r="J26" s="3"/>
      <c r="K26" s="3"/>
      <c r="M26" s="231" t="e">
        <f>F16/J16</f>
        <v>#DIV/0!</v>
      </c>
      <c r="N26" s="232" t="e">
        <f>G16/N16</f>
        <v>#DIV/0!</v>
      </c>
    </row>
    <row r="27" spans="1:17" x14ac:dyDescent="0.2">
      <c r="A27" s="168" t="s">
        <v>34</v>
      </c>
      <c r="B27" s="169"/>
      <c r="C27" s="170"/>
      <c r="D27" s="80"/>
      <c r="E27" s="155"/>
      <c r="F27" s="28"/>
      <c r="G27" s="29"/>
      <c r="H27" s="29"/>
      <c r="J27" s="3"/>
      <c r="K27" s="3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ROUND(F18*$D$28,0)</f>
        <v>0</v>
      </c>
      <c r="G28" s="30">
        <f>ROUND(G18*$D$28,0)</f>
        <v>0</v>
      </c>
      <c r="H28" s="29">
        <f t="shared" si="6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ROUND(F20*$D$29,0)</f>
        <v>0</v>
      </c>
      <c r="G29" s="30">
        <f>ROUND(G20*$D$29,0)</f>
        <v>0</v>
      </c>
      <c r="H29" s="29">
        <f t="shared" si="6"/>
        <v>0</v>
      </c>
      <c r="J29" s="3"/>
      <c r="K29" s="3"/>
    </row>
    <row r="30" spans="1:17" x14ac:dyDescent="0.2">
      <c r="A30" s="199" t="s">
        <v>57</v>
      </c>
      <c r="B30" s="200"/>
      <c r="C30" s="201"/>
      <c r="D30" s="131">
        <v>0.02</v>
      </c>
      <c r="E30" s="131"/>
      <c r="F30" s="28">
        <f>ROUND((F21+F22+F23)*$D$30,0)</f>
        <v>0</v>
      </c>
      <c r="G30" s="30">
        <f>ROUND((G21+G22+G23)*$D$30,0)</f>
        <v>0</v>
      </c>
      <c r="H30" s="29">
        <f t="shared" si="6"/>
        <v>0</v>
      </c>
      <c r="J30" s="3"/>
      <c r="K30" s="3"/>
    </row>
    <row r="31" spans="1:17" x14ac:dyDescent="0.2">
      <c r="A31" s="199" t="s">
        <v>56</v>
      </c>
      <c r="B31" s="200"/>
      <c r="C31" s="201"/>
      <c r="D31" s="131">
        <v>0.14000000000000001</v>
      </c>
      <c r="E31" s="131"/>
      <c r="F31" s="28">
        <f>ROUND(F24*$D$31,0)</f>
        <v>0</v>
      </c>
      <c r="G31" s="30">
        <f>ROUND(G24*$D$31,0)</f>
        <v>0</v>
      </c>
      <c r="H31" s="29">
        <f t="shared" si="6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30"/>
      <c r="H32" s="29"/>
      <c r="J32" s="3"/>
      <c r="K32" s="3"/>
    </row>
    <row r="33" spans="1:11" x14ac:dyDescent="0.2">
      <c r="A33" s="174" t="s">
        <v>36</v>
      </c>
      <c r="B33" s="175"/>
      <c r="C33" s="176"/>
      <c r="D33" s="82"/>
      <c r="E33" s="150"/>
      <c r="F33" s="28">
        <f>ROUND(SUM(F28:F31),0)</f>
        <v>0</v>
      </c>
      <c r="G33" s="29">
        <f>ROUND(SUM(G28:G31),0)</f>
        <v>0</v>
      </c>
      <c r="H33" s="29">
        <f t="shared" si="6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6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31"/>
      <c r="G35" s="32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v>0</v>
      </c>
      <c r="G36" s="29">
        <v>0</v>
      </c>
      <c r="H36" s="29">
        <f t="shared" si="6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v>0</v>
      </c>
      <c r="G39" s="29">
        <v>0</v>
      </c>
      <c r="H39" s="29">
        <f t="shared" si="6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v>0</v>
      </c>
      <c r="G40" s="29">
        <v>0</v>
      </c>
      <c r="H40" s="29">
        <f t="shared" si="6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83"/>
      <c r="E41" s="153"/>
      <c r="F41" s="31">
        <f>ROUND(SUM(F39:F40),0)</f>
        <v>0</v>
      </c>
      <c r="G41" s="32">
        <f>ROUND(SUM(G39:G40),0)</f>
        <v>0</v>
      </c>
      <c r="H41" s="32">
        <f t="shared" si="6"/>
        <v>0</v>
      </c>
      <c r="J41" s="4"/>
      <c r="K41" s="4"/>
    </row>
    <row r="42" spans="1:11" x14ac:dyDescent="0.2">
      <c r="A42" s="183"/>
      <c r="B42" s="184"/>
      <c r="C42" s="185"/>
      <c r="D42" s="83"/>
      <c r="E42" s="153"/>
      <c r="F42" s="31"/>
      <c r="G42" s="32"/>
      <c r="H42" s="29"/>
      <c r="J42" s="4"/>
      <c r="K42" s="4"/>
    </row>
    <row r="43" spans="1:11" ht="12.75" hidden="1" customHeight="1" x14ac:dyDescent="0.2">
      <c r="A43" s="161" t="s">
        <v>10</v>
      </c>
      <c r="B43" s="162"/>
      <c r="C43" s="163"/>
      <c r="D43" s="1"/>
      <c r="E43" s="1"/>
      <c r="F43" s="28">
        <v>0</v>
      </c>
      <c r="G43" s="29"/>
      <c r="H43" s="29"/>
      <c r="J43" s="3"/>
      <c r="K43" s="3"/>
    </row>
    <row r="44" spans="1:11" ht="12.75" hidden="1" customHeight="1" x14ac:dyDescent="0.2">
      <c r="A44" s="174" t="s">
        <v>16</v>
      </c>
      <c r="B44" s="175"/>
      <c r="C44" s="176"/>
      <c r="D44" s="9"/>
      <c r="E44" s="9"/>
      <c r="F44" s="28"/>
      <c r="G44" s="29"/>
      <c r="H44" s="29">
        <f t="shared" si="6"/>
        <v>0</v>
      </c>
      <c r="J44" s="3"/>
      <c r="K44" s="3"/>
    </row>
    <row r="45" spans="1:11" ht="12.75" hidden="1" customHeight="1" x14ac:dyDescent="0.2">
      <c r="A45" s="174" t="s">
        <v>17</v>
      </c>
      <c r="B45" s="175"/>
      <c r="C45" s="176"/>
      <c r="D45" s="9"/>
      <c r="E45" s="9"/>
      <c r="F45" s="28">
        <v>0</v>
      </c>
      <c r="G45" s="29">
        <v>0</v>
      </c>
      <c r="H45" s="29">
        <f t="shared" si="6"/>
        <v>0</v>
      </c>
      <c r="J45" s="3"/>
      <c r="K45" s="3"/>
    </row>
    <row r="46" spans="1:11" ht="12.75" hidden="1" customHeight="1" x14ac:dyDescent="0.2">
      <c r="A46" s="174" t="s">
        <v>18</v>
      </c>
      <c r="B46" s="175"/>
      <c r="C46" s="176"/>
      <c r="D46" s="9"/>
      <c r="E46" s="9"/>
      <c r="F46" s="28"/>
      <c r="G46" s="29"/>
      <c r="H46" s="29">
        <f t="shared" si="6"/>
        <v>0</v>
      </c>
      <c r="J46" s="3"/>
      <c r="K46" s="3"/>
    </row>
    <row r="47" spans="1:11" ht="12.75" hidden="1" customHeight="1" x14ac:dyDescent="0.2">
      <c r="A47" s="174" t="s">
        <v>19</v>
      </c>
      <c r="B47" s="175"/>
      <c r="C47" s="176"/>
      <c r="D47" s="9"/>
      <c r="E47" s="9"/>
      <c r="F47" s="28"/>
      <c r="G47" s="29"/>
      <c r="H47" s="29">
        <f t="shared" si="6"/>
        <v>0</v>
      </c>
      <c r="J47" s="3"/>
      <c r="K47" s="3"/>
    </row>
    <row r="48" spans="1:11" ht="12.75" hidden="1" customHeight="1" x14ac:dyDescent="0.2">
      <c r="A48" s="174" t="s">
        <v>20</v>
      </c>
      <c r="B48" s="175"/>
      <c r="C48" s="176"/>
      <c r="D48" s="9"/>
      <c r="E48" s="9"/>
      <c r="F48" s="28"/>
      <c r="G48" s="29"/>
      <c r="H48" s="29">
        <f t="shared" si="6"/>
        <v>0</v>
      </c>
      <c r="J48" s="3"/>
      <c r="K48" s="3"/>
    </row>
    <row r="49" spans="1:14" ht="12.75" hidden="1" customHeight="1" x14ac:dyDescent="0.2">
      <c r="A49" s="183" t="s">
        <v>28</v>
      </c>
      <c r="B49" s="184"/>
      <c r="C49" s="185"/>
      <c r="D49" s="83"/>
      <c r="E49" s="153"/>
      <c r="F49" s="31">
        <f>SUM(F44:F48)</f>
        <v>0</v>
      </c>
      <c r="G49" s="32">
        <f>SUM(G44:G48)</f>
        <v>0</v>
      </c>
      <c r="H49" s="32">
        <f t="shared" si="6"/>
        <v>0</v>
      </c>
      <c r="J49" s="4"/>
      <c r="K49" s="3"/>
    </row>
    <row r="50" spans="1:14" ht="12.75" hidden="1" customHeight="1" x14ac:dyDescent="0.2">
      <c r="A50" s="183"/>
      <c r="B50" s="184"/>
      <c r="C50" s="185"/>
      <c r="D50" s="83"/>
      <c r="E50" s="153"/>
      <c r="F50" s="31"/>
      <c r="G50" s="32"/>
      <c r="H50" s="29"/>
      <c r="J50" s="4"/>
      <c r="K50" s="3"/>
    </row>
    <row r="51" spans="1:14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4" x14ac:dyDescent="0.2">
      <c r="A52" s="202" t="s">
        <v>21</v>
      </c>
      <c r="B52" s="203"/>
      <c r="C52" s="204"/>
      <c r="D52" s="13"/>
      <c r="E52" s="13"/>
      <c r="F52" s="28">
        <v>0</v>
      </c>
      <c r="G52" s="29">
        <v>0</v>
      </c>
      <c r="H52" s="29">
        <f t="shared" si="6"/>
        <v>0</v>
      </c>
      <c r="J52" s="3"/>
      <c r="K52" s="3"/>
    </row>
    <row r="53" spans="1:14" x14ac:dyDescent="0.2">
      <c r="A53" s="202" t="s">
        <v>22</v>
      </c>
      <c r="B53" s="203"/>
      <c r="C53" s="204"/>
      <c r="D53" s="13"/>
      <c r="E53" s="13"/>
      <c r="F53" s="28">
        <v>0</v>
      </c>
      <c r="G53" s="29">
        <v>0</v>
      </c>
      <c r="H53" s="29">
        <f t="shared" si="6"/>
        <v>0</v>
      </c>
      <c r="J53" s="3"/>
      <c r="K53" s="3"/>
    </row>
    <row r="54" spans="1:14" x14ac:dyDescent="0.2">
      <c r="A54" s="202" t="s">
        <v>23</v>
      </c>
      <c r="B54" s="203"/>
      <c r="C54" s="204"/>
      <c r="D54" s="13"/>
      <c r="E54" s="13"/>
      <c r="F54" s="28">
        <v>0</v>
      </c>
      <c r="G54" s="29"/>
      <c r="H54" s="29">
        <f t="shared" si="6"/>
        <v>0</v>
      </c>
      <c r="J54" s="3"/>
      <c r="K54" s="3"/>
    </row>
    <row r="55" spans="1:14" ht="12.75" hidden="1" customHeight="1" x14ac:dyDescent="0.2">
      <c r="A55" s="202" t="s">
        <v>24</v>
      </c>
      <c r="B55" s="203"/>
      <c r="C55" s="204"/>
      <c r="D55" s="13"/>
      <c r="E55" s="13"/>
      <c r="F55" s="28">
        <v>0</v>
      </c>
      <c r="G55" s="29"/>
      <c r="H55" s="29">
        <f t="shared" si="6"/>
        <v>0</v>
      </c>
      <c r="J55" s="3"/>
      <c r="K55" s="3"/>
    </row>
    <row r="56" spans="1:14" x14ac:dyDescent="0.2">
      <c r="A56" s="202" t="s">
        <v>25</v>
      </c>
      <c r="B56" s="203"/>
      <c r="C56" s="204"/>
      <c r="D56" s="13"/>
      <c r="E56" s="13"/>
      <c r="F56" s="28">
        <v>0</v>
      </c>
      <c r="G56" s="29"/>
      <c r="H56" s="29">
        <f t="shared" si="6"/>
        <v>0</v>
      </c>
      <c r="J56" s="3"/>
      <c r="K56" s="3"/>
    </row>
    <row r="57" spans="1:14" ht="12.75" hidden="1" customHeight="1" x14ac:dyDescent="0.2">
      <c r="A57" s="202" t="s">
        <v>26</v>
      </c>
      <c r="B57" s="203"/>
      <c r="C57" s="204"/>
      <c r="D57" s="13"/>
      <c r="E57" s="13"/>
      <c r="F57" s="28"/>
      <c r="G57" s="29"/>
      <c r="H57" s="29">
        <f t="shared" si="6"/>
        <v>0</v>
      </c>
    </row>
    <row r="58" spans="1:14" x14ac:dyDescent="0.2">
      <c r="A58" s="174" t="s">
        <v>32</v>
      </c>
      <c r="B58" s="175"/>
      <c r="C58" s="176"/>
      <c r="D58" s="13">
        <f>D21</f>
        <v>0</v>
      </c>
      <c r="E58" s="13"/>
      <c r="F58" s="95">
        <f>ROUND(J59*K59*B58,0)</f>
        <v>0</v>
      </c>
      <c r="G58" s="99">
        <f>ROUND(F58,0)</f>
        <v>0</v>
      </c>
      <c r="H58" s="29">
        <f t="shared" si="6"/>
        <v>0</v>
      </c>
      <c r="J58" s="26" t="s">
        <v>43</v>
      </c>
      <c r="K58" s="26" t="s">
        <v>44</v>
      </c>
    </row>
    <row r="59" spans="1:14" x14ac:dyDescent="0.2">
      <c r="A59" s="174" t="s">
        <v>20</v>
      </c>
      <c r="B59" s="175"/>
      <c r="C59" s="176"/>
      <c r="D59" s="44"/>
      <c r="E59" s="150"/>
      <c r="F59" s="28"/>
      <c r="G59" s="29"/>
      <c r="H59" s="29">
        <f t="shared" si="6"/>
        <v>0</v>
      </c>
      <c r="J59" s="42">
        <v>369.65</v>
      </c>
      <c r="K59" s="24">
        <v>24</v>
      </c>
      <c r="L59" s="49"/>
    </row>
    <row r="60" spans="1:14" x14ac:dyDescent="0.2">
      <c r="A60" s="183" t="s">
        <v>27</v>
      </c>
      <c r="B60" s="184"/>
      <c r="C60" s="185"/>
      <c r="D60" s="48"/>
      <c r="E60" s="153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49"/>
    </row>
    <row r="61" spans="1:14" ht="13.5" thickBot="1" x14ac:dyDescent="0.2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"/>
      <c r="K61" s="4"/>
      <c r="M61" s="7"/>
      <c r="N61" s="7"/>
    </row>
    <row r="62" spans="1:14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ROUND(G61-G58-G36-G56,0)</f>
        <v>0</v>
      </c>
      <c r="H62" s="36">
        <f>ROUND(SUM(F62:G62),0)</f>
        <v>0</v>
      </c>
      <c r="J62" s="8"/>
      <c r="K62" s="8"/>
      <c r="M62"/>
      <c r="N62"/>
    </row>
    <row r="63" spans="1:14" ht="13.5" thickBot="1" x14ac:dyDescent="0.25">
      <c r="A63" s="189" t="s">
        <v>45</v>
      </c>
      <c r="B63" s="190"/>
      <c r="C63" s="191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4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14" ht="12.75" customHeight="1" x14ac:dyDescent="0.35">
      <c r="A65" s="218" t="s">
        <v>31</v>
      </c>
      <c r="B65" s="218"/>
      <c r="C65" s="218"/>
      <c r="D65" s="218"/>
      <c r="E65" s="218"/>
      <c r="F65" s="218"/>
      <c r="G65" s="218"/>
      <c r="H65" s="197">
        <f>ROUND(H64,0)</f>
        <v>0</v>
      </c>
    </row>
    <row r="66" spans="1:14" ht="12.75" customHeight="1" x14ac:dyDescent="0.35">
      <c r="A66" s="219"/>
      <c r="B66" s="219"/>
      <c r="C66" s="219"/>
      <c r="D66" s="219"/>
      <c r="E66" s="219"/>
      <c r="F66" s="219"/>
      <c r="G66" s="219"/>
      <c r="H66" s="198"/>
    </row>
    <row r="67" spans="1:14" x14ac:dyDescent="0.2">
      <c r="F67" s="10"/>
    </row>
    <row r="68" spans="1:14" x14ac:dyDescent="0.2">
      <c r="A68" s="132" t="s">
        <v>89</v>
      </c>
      <c r="F68" s="10"/>
      <c r="M68" s="10"/>
      <c r="N68" s="10"/>
    </row>
    <row r="69" spans="1:14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14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  <c r="M70"/>
      <c r="N70"/>
    </row>
    <row r="71" spans="1:14" x14ac:dyDescent="0.2">
      <c r="A71" s="195"/>
      <c r="B71" s="195"/>
      <c r="C71" s="195"/>
      <c r="D71" s="46"/>
      <c r="E71" s="154"/>
      <c r="F71" s="10"/>
    </row>
    <row r="72" spans="1:14" x14ac:dyDescent="0.2">
      <c r="A72" s="10"/>
      <c r="B72" s="10"/>
      <c r="C72" s="10"/>
      <c r="D72" s="10"/>
      <c r="E72" s="10"/>
      <c r="F72" s="10"/>
    </row>
    <row r="73" spans="1:14" x14ac:dyDescent="0.2">
      <c r="F73" s="10"/>
    </row>
    <row r="74" spans="1:14" x14ac:dyDescent="0.2">
      <c r="F74" s="10"/>
    </row>
    <row r="75" spans="1:14" x14ac:dyDescent="0.2">
      <c r="F75" s="10"/>
    </row>
    <row r="76" spans="1:14" x14ac:dyDescent="0.2">
      <c r="F76" s="10"/>
    </row>
    <row r="77" spans="1:14" x14ac:dyDescent="0.2">
      <c r="F77" s="10"/>
    </row>
    <row r="78" spans="1:14" x14ac:dyDescent="0.2">
      <c r="F78" s="10"/>
    </row>
    <row r="79" spans="1:14" x14ac:dyDescent="0.2">
      <c r="F79" s="10"/>
    </row>
    <row r="80" spans="1:14" x14ac:dyDescent="0.2">
      <c r="F80" s="10"/>
    </row>
    <row r="81" spans="6:6" x14ac:dyDescent="0.2">
      <c r="F81" s="10"/>
    </row>
    <row r="82" spans="6:6" x14ac:dyDescent="0.2">
      <c r="F82" s="10"/>
    </row>
    <row r="83" spans="6:6" x14ac:dyDescent="0.2">
      <c r="F83" s="10"/>
    </row>
    <row r="84" spans="6:6" x14ac:dyDescent="0.2">
      <c r="F84" s="10"/>
    </row>
    <row r="85" spans="6:6" x14ac:dyDescent="0.2">
      <c r="F85" s="10"/>
    </row>
    <row r="86" spans="6:6" x14ac:dyDescent="0.2">
      <c r="F86" s="10"/>
    </row>
    <row r="87" spans="6:6" x14ac:dyDescent="0.2">
      <c r="F87" s="10"/>
    </row>
    <row r="88" spans="6:6" x14ac:dyDescent="0.2">
      <c r="F88" s="10"/>
    </row>
    <row r="89" spans="6:6" x14ac:dyDescent="0.2">
      <c r="F89" s="10"/>
    </row>
    <row r="90" spans="6:6" x14ac:dyDescent="0.2">
      <c r="F90" s="10"/>
    </row>
    <row r="91" spans="6:6" x14ac:dyDescent="0.2">
      <c r="F91" s="10"/>
    </row>
    <row r="92" spans="6:6" x14ac:dyDescent="0.2">
      <c r="F92" s="10"/>
    </row>
    <row r="93" spans="6:6" x14ac:dyDescent="0.2">
      <c r="F93" s="10"/>
    </row>
    <row r="94" spans="6:6" x14ac:dyDescent="0.2">
      <c r="F94" s="10"/>
    </row>
    <row r="95" spans="6:6" x14ac:dyDescent="0.2">
      <c r="F95" s="10"/>
    </row>
    <row r="96" spans="6:6" x14ac:dyDescent="0.2">
      <c r="F96" s="10"/>
    </row>
    <row r="97" spans="6:6" x14ac:dyDescent="0.2">
      <c r="F97" s="10"/>
    </row>
    <row r="98" spans="6:6" x14ac:dyDescent="0.2">
      <c r="F98" s="10"/>
    </row>
    <row r="99" spans="6:6" x14ac:dyDescent="0.2">
      <c r="F99" s="10"/>
    </row>
    <row r="100" spans="6:6" x14ac:dyDescent="0.2">
      <c r="F100" s="10"/>
    </row>
    <row r="101" spans="6:6" x14ac:dyDescent="0.2">
      <c r="F101" s="10"/>
    </row>
    <row r="102" spans="6:6" x14ac:dyDescent="0.2">
      <c r="F102" s="10"/>
    </row>
    <row r="103" spans="6:6" x14ac:dyDescent="0.2">
      <c r="F103" s="10"/>
    </row>
    <row r="104" spans="6:6" x14ac:dyDescent="0.2">
      <c r="F104" s="10"/>
    </row>
    <row r="105" spans="6:6" x14ac:dyDescent="0.2">
      <c r="F105" s="10"/>
    </row>
    <row r="106" spans="6:6" x14ac:dyDescent="0.2">
      <c r="F106" s="10"/>
    </row>
    <row r="107" spans="6:6" x14ac:dyDescent="0.2">
      <c r="F107" s="10"/>
    </row>
    <row r="108" spans="6:6" x14ac:dyDescent="0.2">
      <c r="F108" s="10"/>
    </row>
    <row r="109" spans="6:6" x14ac:dyDescent="0.2">
      <c r="F109" s="10"/>
    </row>
    <row r="110" spans="6:6" x14ac:dyDescent="0.2">
      <c r="F110" s="10"/>
    </row>
    <row r="111" spans="6:6" x14ac:dyDescent="0.2">
      <c r="F111" s="10"/>
    </row>
    <row r="112" spans="6:6" x14ac:dyDescent="0.2">
      <c r="F112" s="10"/>
    </row>
    <row r="113" spans="6:6" x14ac:dyDescent="0.2">
      <c r="F113" s="10"/>
    </row>
    <row r="114" spans="6:6" x14ac:dyDescent="0.2">
      <c r="F114" s="10"/>
    </row>
    <row r="115" spans="6:6" x14ac:dyDescent="0.2">
      <c r="F115" s="10"/>
    </row>
    <row r="116" spans="6:6" x14ac:dyDescent="0.2">
      <c r="F116" s="10"/>
    </row>
    <row r="117" spans="6:6" x14ac:dyDescent="0.2">
      <c r="F117" s="10"/>
    </row>
    <row r="118" spans="6:6" x14ac:dyDescent="0.2">
      <c r="F118" s="10"/>
    </row>
    <row r="119" spans="6:6" x14ac:dyDescent="0.2">
      <c r="F119" s="10"/>
    </row>
    <row r="120" spans="6:6" x14ac:dyDescent="0.2">
      <c r="F120" s="10"/>
    </row>
    <row r="121" spans="6:6" x14ac:dyDescent="0.2">
      <c r="F121" s="10"/>
    </row>
    <row r="122" spans="6:6" x14ac:dyDescent="0.2">
      <c r="F122" s="10"/>
    </row>
    <row r="123" spans="6:6" x14ac:dyDescent="0.2">
      <c r="F123" s="10"/>
    </row>
    <row r="124" spans="6:6" x14ac:dyDescent="0.2">
      <c r="F124" s="10"/>
    </row>
    <row r="125" spans="6:6" x14ac:dyDescent="0.2">
      <c r="F125" s="10"/>
    </row>
    <row r="126" spans="6:6" x14ac:dyDescent="0.2">
      <c r="F126" s="10"/>
    </row>
    <row r="127" spans="6:6" x14ac:dyDescent="0.2">
      <c r="F127" s="10"/>
    </row>
    <row r="128" spans="6:6" x14ac:dyDescent="0.2">
      <c r="F128" s="10"/>
    </row>
    <row r="129" spans="6:6" x14ac:dyDescent="0.2">
      <c r="F129" s="10"/>
    </row>
    <row r="130" spans="6:6" x14ac:dyDescent="0.2">
      <c r="F130" s="10"/>
    </row>
    <row r="131" spans="6:6" x14ac:dyDescent="0.2">
      <c r="F131" s="10"/>
    </row>
  </sheetData>
  <sheetProtection selectLockedCells="1" selectUnlockedCells="1"/>
  <mergeCells count="72">
    <mergeCell ref="E7:E9"/>
    <mergeCell ref="A23:C23"/>
    <mergeCell ref="A22:C22"/>
    <mergeCell ref="M18:N18"/>
    <mergeCell ref="A6:H6"/>
    <mergeCell ref="A7:C9"/>
    <mergeCell ref="D7:D9"/>
    <mergeCell ref="F7:H7"/>
    <mergeCell ref="H8:H9"/>
    <mergeCell ref="J9:K9"/>
    <mergeCell ref="A10:C10"/>
    <mergeCell ref="A11:C11"/>
    <mergeCell ref="A12:C12"/>
    <mergeCell ref="A13:C13"/>
    <mergeCell ref="A14:C14"/>
    <mergeCell ref="A15:C15"/>
    <mergeCell ref="A16:C16"/>
    <mergeCell ref="A1:H1"/>
    <mergeCell ref="A2:F2"/>
    <mergeCell ref="G2:H2"/>
    <mergeCell ref="A3:H3"/>
    <mergeCell ref="A4:H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M9:N9"/>
    <mergeCell ref="H65:H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2"/>
  <sheetViews>
    <sheetView tabSelected="1" zoomScaleNormal="100" workbookViewId="0">
      <selection activeCell="J33" sqref="J33"/>
    </sheetView>
  </sheetViews>
  <sheetFormatPr defaultRowHeight="12.75" x14ac:dyDescent="0.2"/>
  <cols>
    <col min="3" max="3" width="28.5703125" customWidth="1"/>
    <col min="4" max="4" width="7.42578125" bestFit="1" customWidth="1"/>
    <col min="5" max="5" width="7.42578125" style="89" customWidth="1"/>
    <col min="6" max="6" width="12.42578125" style="20" bestFit="1" customWidth="1"/>
    <col min="7" max="7" width="11.85546875" bestFit="1" customWidth="1"/>
    <col min="8" max="8" width="12.85546875" style="89" customWidth="1"/>
    <col min="10" max="10" width="9.85546875" bestFit="1" customWidth="1"/>
    <col min="13" max="13" width="13" customWidth="1"/>
    <col min="14" max="17" width="12" bestFit="1" customWidth="1"/>
  </cols>
  <sheetData>
    <row r="1" spans="1:17" s="52" customFormat="1" x14ac:dyDescent="0.2">
      <c r="A1" s="205" t="str">
        <f>'Cumulative Budget'!A1:H1</f>
        <v xml:space="preserve">PI Name: </v>
      </c>
      <c r="B1" s="205"/>
      <c r="C1" s="205"/>
      <c r="D1" s="205"/>
      <c r="E1" s="205"/>
      <c r="F1" s="205"/>
      <c r="G1" s="205"/>
      <c r="H1" s="205"/>
    </row>
    <row r="2" spans="1:17" s="52" customFormat="1" x14ac:dyDescent="0.2">
      <c r="A2" s="205" t="str">
        <f>'Cumulative Budget'!A2:F2</f>
        <v xml:space="preserve">Agency: </v>
      </c>
      <c r="B2" s="205"/>
      <c r="C2" s="205"/>
      <c r="D2" s="205"/>
      <c r="E2" s="205"/>
      <c r="F2" s="205"/>
      <c r="G2" s="205" t="str">
        <f>'Cumulative Budget'!G2:H2</f>
        <v>Program:</v>
      </c>
      <c r="H2" s="205"/>
    </row>
    <row r="3" spans="1:17" s="52" customFormat="1" ht="12.75" customHeight="1" x14ac:dyDescent="0.2">
      <c r="A3" s="206" t="str">
        <f>'Cumulative Budget'!A3:H3</f>
        <v xml:space="preserve">Proposal Title: 
</v>
      </c>
      <c r="B3" s="206"/>
      <c r="C3" s="206"/>
      <c r="D3" s="206"/>
      <c r="E3" s="206"/>
      <c r="F3" s="206"/>
      <c r="G3" s="206"/>
      <c r="H3" s="206"/>
    </row>
    <row r="4" spans="1:17" s="52" customFormat="1" ht="12.75" customHeight="1" x14ac:dyDescent="0.2">
      <c r="A4" s="206" t="str">
        <f>'Cumulative Budget'!A4:H4</f>
        <v>Project Dates:</v>
      </c>
      <c r="B4" s="206"/>
      <c r="C4" s="206"/>
      <c r="D4" s="206"/>
      <c r="E4" s="206"/>
      <c r="F4" s="206"/>
      <c r="G4" s="206"/>
      <c r="H4" s="206"/>
    </row>
    <row r="5" spans="1:17" s="52" customFormat="1" x14ac:dyDescent="0.2">
      <c r="F5" s="148"/>
    </row>
    <row r="6" spans="1:17" s="156" customFormat="1" x14ac:dyDescent="0.2">
      <c r="A6" s="214" t="s">
        <v>0</v>
      </c>
      <c r="B6" s="214"/>
      <c r="C6" s="214"/>
      <c r="D6" s="214"/>
      <c r="E6" s="214"/>
      <c r="F6" s="214"/>
      <c r="G6" s="214"/>
      <c r="H6" s="214"/>
    </row>
    <row r="7" spans="1:17" s="156" customFormat="1" x14ac:dyDescent="0.2">
      <c r="A7" s="207" t="s">
        <v>1</v>
      </c>
      <c r="B7" s="207"/>
      <c r="C7" s="207"/>
      <c r="D7" s="215" t="s">
        <v>90</v>
      </c>
      <c r="E7" s="215" t="s">
        <v>91</v>
      </c>
      <c r="F7" s="207" t="s">
        <v>2</v>
      </c>
      <c r="G7" s="207"/>
      <c r="H7" s="207"/>
      <c r="J7" s="141"/>
      <c r="K7" s="141"/>
    </row>
    <row r="8" spans="1:17" s="156" customFormat="1" x14ac:dyDescent="0.2">
      <c r="A8" s="207"/>
      <c r="B8" s="207"/>
      <c r="C8" s="207"/>
      <c r="D8" s="216"/>
      <c r="E8" s="216"/>
      <c r="F8" s="139" t="s">
        <v>3</v>
      </c>
      <c r="G8" s="151" t="s">
        <v>4</v>
      </c>
      <c r="H8" s="207" t="s">
        <v>5</v>
      </c>
      <c r="J8" s="141"/>
      <c r="K8" s="141"/>
    </row>
    <row r="9" spans="1:17" s="156" customFormat="1" x14ac:dyDescent="0.2">
      <c r="A9" s="207"/>
      <c r="B9" s="207"/>
      <c r="C9" s="207"/>
      <c r="D9" s="217"/>
      <c r="E9" s="217"/>
      <c r="F9" s="142" t="s">
        <v>48</v>
      </c>
      <c r="G9" s="152" t="s">
        <v>48</v>
      </c>
      <c r="H9" s="207"/>
      <c r="J9" s="196"/>
      <c r="K9" s="196"/>
      <c r="M9" s="220" t="s">
        <v>58</v>
      </c>
      <c r="N9" s="220"/>
    </row>
    <row r="10" spans="1:17" x14ac:dyDescent="0.2">
      <c r="A10" s="161" t="s">
        <v>6</v>
      </c>
      <c r="B10" s="162"/>
      <c r="C10" s="163"/>
      <c r="D10" s="1"/>
      <c r="E10" s="1"/>
      <c r="F10" s="19"/>
      <c r="G10" s="2"/>
      <c r="H10" s="2"/>
      <c r="J10" s="24" t="s">
        <v>41</v>
      </c>
      <c r="K10" s="24" t="s">
        <v>42</v>
      </c>
      <c r="M10" s="74" t="s">
        <v>3</v>
      </c>
      <c r="N10" s="75" t="s">
        <v>4</v>
      </c>
      <c r="O10" s="52"/>
      <c r="P10" s="52"/>
      <c r="Q10" s="52"/>
    </row>
    <row r="11" spans="1:17" x14ac:dyDescent="0.2">
      <c r="A11" s="158"/>
      <c r="B11" s="159"/>
      <c r="C11" s="160"/>
      <c r="D11" s="45"/>
      <c r="E11" s="149"/>
      <c r="F11" s="28">
        <f t="shared" ref="F11:F16" si="0">ROUND(J11/K11*D11,0)</f>
        <v>0</v>
      </c>
      <c r="G11" s="29">
        <f t="shared" ref="G11:G16" si="1">ROUND(F11*1.035,0)</f>
        <v>0</v>
      </c>
      <c r="H11" s="29">
        <f t="shared" ref="H11:H16" si="2">ROUND(SUM(F11:G11),0)</f>
        <v>0</v>
      </c>
      <c r="J11" s="25">
        <v>0</v>
      </c>
      <c r="K11" s="24">
        <v>9</v>
      </c>
      <c r="M11" s="61">
        <f>SUM(J11)</f>
        <v>0</v>
      </c>
      <c r="N11" s="62">
        <f>J11*1.035</f>
        <v>0</v>
      </c>
      <c r="O11" s="54"/>
      <c r="P11" s="54"/>
      <c r="Q11" s="54"/>
    </row>
    <row r="12" spans="1:17" x14ac:dyDescent="0.2">
      <c r="A12" s="158"/>
      <c r="B12" s="159"/>
      <c r="C12" s="160"/>
      <c r="D12" s="45"/>
      <c r="E12" s="149"/>
      <c r="F12" s="28">
        <f t="shared" si="0"/>
        <v>0</v>
      </c>
      <c r="G12" s="29">
        <f t="shared" si="1"/>
        <v>0</v>
      </c>
      <c r="H12" s="29">
        <f t="shared" si="2"/>
        <v>0</v>
      </c>
      <c r="J12" s="25">
        <v>0</v>
      </c>
      <c r="K12" s="24">
        <v>9</v>
      </c>
      <c r="M12" s="61">
        <f t="shared" ref="M12:M16" si="3">SUM(J12)</f>
        <v>0</v>
      </c>
      <c r="N12" s="62">
        <f t="shared" ref="N12:N16" si="4">J12*1.035</f>
        <v>0</v>
      </c>
      <c r="O12" s="54"/>
      <c r="P12" s="54"/>
      <c r="Q12" s="54"/>
    </row>
    <row r="13" spans="1:17" x14ac:dyDescent="0.2">
      <c r="A13" s="158"/>
      <c r="B13" s="159"/>
      <c r="C13" s="160"/>
      <c r="D13" s="45"/>
      <c r="E13" s="149"/>
      <c r="F13" s="28">
        <f t="shared" si="0"/>
        <v>0</v>
      </c>
      <c r="G13" s="29">
        <f t="shared" si="1"/>
        <v>0</v>
      </c>
      <c r="H13" s="29">
        <f t="shared" si="2"/>
        <v>0</v>
      </c>
      <c r="J13" s="25">
        <v>0</v>
      </c>
      <c r="K13" s="24">
        <v>9</v>
      </c>
      <c r="M13" s="61">
        <f t="shared" si="3"/>
        <v>0</v>
      </c>
      <c r="N13" s="62">
        <f t="shared" si="4"/>
        <v>0</v>
      </c>
      <c r="O13" s="54"/>
      <c r="P13" s="54"/>
      <c r="Q13" s="54"/>
    </row>
    <row r="14" spans="1:17" x14ac:dyDescent="0.2">
      <c r="A14" s="158"/>
      <c r="B14" s="159"/>
      <c r="C14" s="160"/>
      <c r="D14" s="45"/>
      <c r="E14" s="149"/>
      <c r="F14" s="28">
        <f t="shared" si="0"/>
        <v>0</v>
      </c>
      <c r="G14" s="29">
        <f t="shared" si="1"/>
        <v>0</v>
      </c>
      <c r="H14" s="29">
        <f t="shared" si="2"/>
        <v>0</v>
      </c>
      <c r="J14" s="25">
        <v>0</v>
      </c>
      <c r="K14" s="24">
        <v>9</v>
      </c>
      <c r="M14" s="61">
        <f t="shared" si="3"/>
        <v>0</v>
      </c>
      <c r="N14" s="62">
        <f t="shared" si="4"/>
        <v>0</v>
      </c>
      <c r="O14" s="54"/>
      <c r="P14" s="54"/>
      <c r="Q14" s="54"/>
    </row>
    <row r="15" spans="1:17" x14ac:dyDescent="0.2">
      <c r="A15" s="158"/>
      <c r="B15" s="159"/>
      <c r="C15" s="160"/>
      <c r="D15" s="45"/>
      <c r="E15" s="149"/>
      <c r="F15" s="28">
        <f t="shared" si="0"/>
        <v>0</v>
      </c>
      <c r="G15" s="29">
        <f t="shared" si="1"/>
        <v>0</v>
      </c>
      <c r="H15" s="29">
        <f t="shared" si="2"/>
        <v>0</v>
      </c>
      <c r="J15" s="25">
        <v>0</v>
      </c>
      <c r="K15" s="24">
        <v>9</v>
      </c>
      <c r="M15" s="61">
        <f t="shared" si="3"/>
        <v>0</v>
      </c>
      <c r="N15" s="62">
        <f t="shared" si="4"/>
        <v>0</v>
      </c>
      <c r="O15" s="54"/>
      <c r="P15" s="54"/>
      <c r="Q15" s="54"/>
    </row>
    <row r="16" spans="1:17" x14ac:dyDescent="0.2">
      <c r="A16" s="158" t="str">
        <f>'Cumulative Budget'!A16:C16</f>
        <v>Dr. XXX (CoPI5)</v>
      </c>
      <c r="B16" s="159"/>
      <c r="C16" s="160"/>
      <c r="D16" s="45">
        <f>E16*K16</f>
        <v>0</v>
      </c>
      <c r="E16" s="144">
        <v>0</v>
      </c>
      <c r="F16" s="28">
        <f t="shared" si="0"/>
        <v>0</v>
      </c>
      <c r="G16" s="29">
        <f t="shared" si="1"/>
        <v>0</v>
      </c>
      <c r="H16" s="29">
        <f t="shared" si="2"/>
        <v>0</v>
      </c>
      <c r="J16" s="25">
        <v>0</v>
      </c>
      <c r="K16" s="24">
        <v>9</v>
      </c>
      <c r="M16" s="63">
        <f t="shared" si="3"/>
        <v>0</v>
      </c>
      <c r="N16" s="64">
        <f t="shared" si="4"/>
        <v>0</v>
      </c>
      <c r="O16" s="54"/>
      <c r="P16" s="54"/>
      <c r="Q16" s="54"/>
    </row>
    <row r="17" spans="1:17" x14ac:dyDescent="0.2">
      <c r="A17" s="171"/>
      <c r="B17" s="172"/>
      <c r="C17" s="173"/>
      <c r="D17" s="45"/>
      <c r="E17" s="149"/>
      <c r="F17" s="28"/>
      <c r="G17" s="29"/>
      <c r="H17" s="29"/>
      <c r="J17" s="3"/>
      <c r="K17" s="3"/>
    </row>
    <row r="18" spans="1:17" x14ac:dyDescent="0.2">
      <c r="A18" s="174" t="s">
        <v>35</v>
      </c>
      <c r="B18" s="175"/>
      <c r="C18" s="176"/>
      <c r="D18" s="9"/>
      <c r="E18" s="9"/>
      <c r="F18" s="28">
        <f>ROUND(SUM(F11:F17),0)</f>
        <v>0</v>
      </c>
      <c r="G18" s="29">
        <f>ROUND(SUM(G11:G17),0)</f>
        <v>0</v>
      </c>
      <c r="H18" s="29">
        <f>ROUND(SUM(F18:G18),0)</f>
        <v>0</v>
      </c>
      <c r="J18" s="3"/>
      <c r="K18" s="3"/>
      <c r="M18" s="221" t="s">
        <v>59</v>
      </c>
      <c r="N18" s="222"/>
      <c r="O18" s="53"/>
      <c r="P18" s="53"/>
      <c r="Q18" s="53"/>
    </row>
    <row r="19" spans="1:17" x14ac:dyDescent="0.2">
      <c r="A19" s="161" t="s">
        <v>33</v>
      </c>
      <c r="B19" s="162"/>
      <c r="C19" s="163"/>
      <c r="D19" s="1"/>
      <c r="E19" s="1"/>
      <c r="F19" s="28"/>
      <c r="G19" s="29"/>
      <c r="H19" s="29"/>
      <c r="J19" s="92" t="s">
        <v>65</v>
      </c>
      <c r="K19" s="92" t="s">
        <v>66</v>
      </c>
      <c r="M19" s="76" t="s">
        <v>3</v>
      </c>
      <c r="N19" s="77" t="s">
        <v>4</v>
      </c>
      <c r="O19" s="52"/>
      <c r="P19" s="52"/>
      <c r="Q19" s="52"/>
    </row>
    <row r="20" spans="1:17" x14ac:dyDescent="0.2">
      <c r="A20" s="226" t="s">
        <v>38</v>
      </c>
      <c r="B20" s="227"/>
      <c r="C20" s="228"/>
      <c r="D20" s="100">
        <v>0</v>
      </c>
      <c r="E20" s="100"/>
      <c r="F20" s="95">
        <f>ROUND(D20*J20,0)</f>
        <v>0</v>
      </c>
      <c r="G20" s="30">
        <f t="shared" ref="G20:G24" si="5">ROUND(F20*1.03,0)</f>
        <v>0</v>
      </c>
      <c r="H20" s="29">
        <f t="shared" ref="H20:H59" si="6">ROUND(SUM(F20:G20),0)</f>
        <v>0</v>
      </c>
      <c r="J20" s="93">
        <v>50000</v>
      </c>
      <c r="K20" s="94">
        <v>0.22</v>
      </c>
      <c r="M20" s="229" t="e">
        <f>F11/J11</f>
        <v>#DIV/0!</v>
      </c>
      <c r="N20" s="230" t="e">
        <f>G11/N11</f>
        <v>#DIV/0!</v>
      </c>
    </row>
    <row r="21" spans="1:17" x14ac:dyDescent="0.2">
      <c r="A21" s="199" t="s">
        <v>62</v>
      </c>
      <c r="B21" s="200"/>
      <c r="C21" s="201"/>
      <c r="D21" s="100">
        <v>0</v>
      </c>
      <c r="E21" s="100"/>
      <c r="F21" s="95">
        <f>ROUND(D21*J21,0)</f>
        <v>0</v>
      </c>
      <c r="G21" s="30">
        <f t="shared" si="5"/>
        <v>0</v>
      </c>
      <c r="H21" s="29">
        <f t="shared" si="6"/>
        <v>0</v>
      </c>
      <c r="J21" s="93">
        <v>24000</v>
      </c>
      <c r="K21" s="49"/>
      <c r="M21" s="229" t="e">
        <f t="shared" ref="M21:M22" si="7">F12/J12</f>
        <v>#DIV/0!</v>
      </c>
      <c r="N21" s="230" t="e">
        <f t="shared" ref="N21:N22" si="8">G12/N12</f>
        <v>#DIV/0!</v>
      </c>
    </row>
    <row r="22" spans="1:17" x14ac:dyDescent="0.2">
      <c r="A22" s="199" t="s">
        <v>63</v>
      </c>
      <c r="B22" s="200"/>
      <c r="C22" s="201"/>
      <c r="D22" s="100">
        <v>0</v>
      </c>
      <c r="E22" s="100"/>
      <c r="F22" s="95">
        <v>0</v>
      </c>
      <c r="G22" s="30">
        <f t="shared" si="5"/>
        <v>0</v>
      </c>
      <c r="H22" s="29">
        <f t="shared" si="6"/>
        <v>0</v>
      </c>
      <c r="J22" s="93">
        <v>0</v>
      </c>
      <c r="K22" s="49"/>
      <c r="M22" s="229" t="e">
        <f t="shared" si="7"/>
        <v>#DIV/0!</v>
      </c>
      <c r="N22" s="230" t="e">
        <f t="shared" si="8"/>
        <v>#DIV/0!</v>
      </c>
    </row>
    <row r="23" spans="1:17" s="89" customFormat="1" x14ac:dyDescent="0.2">
      <c r="A23" s="199" t="s">
        <v>64</v>
      </c>
      <c r="B23" s="200"/>
      <c r="C23" s="201"/>
      <c r="D23" s="100">
        <v>0</v>
      </c>
      <c r="E23" s="100"/>
      <c r="F23" s="95">
        <v>0</v>
      </c>
      <c r="G23" s="30">
        <f t="shared" si="5"/>
        <v>0</v>
      </c>
      <c r="H23" s="29">
        <f t="shared" si="6"/>
        <v>0</v>
      </c>
      <c r="J23" s="93">
        <v>0</v>
      </c>
      <c r="K23" s="49"/>
      <c r="M23" s="229" t="e">
        <f t="shared" ref="M23" si="9">F14/J14</f>
        <v>#DIV/0!</v>
      </c>
      <c r="N23" s="230" t="e">
        <f t="shared" ref="N23" si="10">G14/N14</f>
        <v>#DIV/0!</v>
      </c>
    </row>
    <row r="24" spans="1:17" x14ac:dyDescent="0.2">
      <c r="A24" s="211" t="s">
        <v>56</v>
      </c>
      <c r="B24" s="212"/>
      <c r="C24" s="213"/>
      <c r="D24" s="81"/>
      <c r="E24" s="149"/>
      <c r="F24" s="28">
        <v>0</v>
      </c>
      <c r="G24" s="29">
        <f t="shared" si="5"/>
        <v>0</v>
      </c>
      <c r="H24" s="29">
        <f t="shared" si="6"/>
        <v>0</v>
      </c>
      <c r="J24" s="93">
        <v>0</v>
      </c>
      <c r="K24" s="49"/>
      <c r="M24" s="229" t="e">
        <f>F14/J14</f>
        <v>#DIV/0!</v>
      </c>
      <c r="N24" s="230" t="e">
        <f>G14/N14</f>
        <v>#DIV/0!</v>
      </c>
    </row>
    <row r="25" spans="1:17" x14ac:dyDescent="0.2">
      <c r="A25" s="171"/>
      <c r="B25" s="172"/>
      <c r="C25" s="173"/>
      <c r="D25" s="81"/>
      <c r="E25" s="149"/>
      <c r="F25" s="28"/>
      <c r="G25" s="29"/>
      <c r="H25" s="29"/>
      <c r="J25" s="3"/>
      <c r="K25" s="3"/>
      <c r="M25" s="229" t="e">
        <f>F15/J15</f>
        <v>#DIV/0!</v>
      </c>
      <c r="N25" s="230" t="e">
        <f>G15/N15</f>
        <v>#DIV/0!</v>
      </c>
    </row>
    <row r="26" spans="1:17" x14ac:dyDescent="0.2">
      <c r="A26" s="223" t="s">
        <v>67</v>
      </c>
      <c r="B26" s="224"/>
      <c r="C26" s="225"/>
      <c r="D26" s="101"/>
      <c r="E26" s="101"/>
      <c r="F26" s="28">
        <f>ROUND(SUM(F20:F25),0)</f>
        <v>0</v>
      </c>
      <c r="G26" s="30">
        <f>ROUND(SUM(G20:G25),0)</f>
        <v>0</v>
      </c>
      <c r="H26" s="29">
        <f t="shared" si="6"/>
        <v>0</v>
      </c>
      <c r="J26" s="3"/>
      <c r="K26" s="3"/>
      <c r="M26" s="229" t="e">
        <f>F16/J16</f>
        <v>#DIV/0!</v>
      </c>
      <c r="N26" s="230" t="e">
        <f>G16/N16</f>
        <v>#DIV/0!</v>
      </c>
    </row>
    <row r="27" spans="1:17" x14ac:dyDescent="0.2">
      <c r="A27" s="168" t="s">
        <v>34</v>
      </c>
      <c r="B27" s="169"/>
      <c r="C27" s="170"/>
      <c r="D27" s="80"/>
      <c r="E27" s="155"/>
      <c r="F27" s="28"/>
      <c r="G27" s="29"/>
      <c r="H27" s="29"/>
      <c r="J27" s="3"/>
      <c r="K27" s="3"/>
      <c r="M27" s="69"/>
      <c r="N27" s="70"/>
    </row>
    <row r="28" spans="1:17" x14ac:dyDescent="0.2">
      <c r="A28" s="171" t="s">
        <v>37</v>
      </c>
      <c r="B28" s="172"/>
      <c r="C28" s="173"/>
      <c r="D28" s="131">
        <v>0.31</v>
      </c>
      <c r="E28" s="131"/>
      <c r="F28" s="28">
        <f>ROUND(F18*$D$28,0)</f>
        <v>0</v>
      </c>
      <c r="G28" s="30">
        <f>ROUND(G18*$D$28,0)</f>
        <v>0</v>
      </c>
      <c r="H28" s="29">
        <f t="shared" si="6"/>
        <v>0</v>
      </c>
      <c r="J28" s="3"/>
      <c r="K28" s="3"/>
    </row>
    <row r="29" spans="1:17" x14ac:dyDescent="0.2">
      <c r="A29" s="208" t="s">
        <v>38</v>
      </c>
      <c r="B29" s="209"/>
      <c r="C29" s="210"/>
      <c r="D29" s="131">
        <v>0.23</v>
      </c>
      <c r="E29" s="131"/>
      <c r="F29" s="28">
        <f>ROUND(F20*$D$29,0)</f>
        <v>0</v>
      </c>
      <c r="G29" s="30">
        <f>ROUND(G20*$D$29,0)</f>
        <v>0</v>
      </c>
      <c r="H29" s="29">
        <f t="shared" si="6"/>
        <v>0</v>
      </c>
      <c r="J29" s="3"/>
      <c r="K29" s="3"/>
    </row>
    <row r="30" spans="1:17" x14ac:dyDescent="0.2">
      <c r="A30" s="199" t="s">
        <v>57</v>
      </c>
      <c r="B30" s="200"/>
      <c r="C30" s="201"/>
      <c r="D30" s="131">
        <v>0.02</v>
      </c>
      <c r="E30" s="131"/>
      <c r="F30" s="28">
        <f>ROUND((F21+F22+F23)*$D$30,0)</f>
        <v>0</v>
      </c>
      <c r="G30" s="30">
        <f>ROUND((G21+G22+G23)*$D$30,0)</f>
        <v>0</v>
      </c>
      <c r="H30" s="29">
        <f t="shared" si="6"/>
        <v>0</v>
      </c>
      <c r="J30" s="3"/>
      <c r="K30" s="3"/>
    </row>
    <row r="31" spans="1:17" x14ac:dyDescent="0.2">
      <c r="A31" s="199" t="s">
        <v>56</v>
      </c>
      <c r="B31" s="200"/>
      <c r="C31" s="201"/>
      <c r="D31" s="131">
        <v>0.14000000000000001</v>
      </c>
      <c r="E31" s="131"/>
      <c r="F31" s="28">
        <f>ROUND(F24*$D$31,0)</f>
        <v>0</v>
      </c>
      <c r="G31" s="30">
        <f>ROUND(G24*$D$31,0)</f>
        <v>0</v>
      </c>
      <c r="H31" s="29">
        <f t="shared" si="6"/>
        <v>0</v>
      </c>
      <c r="J31" s="3"/>
      <c r="K31" s="3"/>
    </row>
    <row r="32" spans="1:17" x14ac:dyDescent="0.2">
      <c r="A32" s="171"/>
      <c r="B32" s="172"/>
      <c r="C32" s="173"/>
      <c r="D32" s="16"/>
      <c r="E32" s="16"/>
      <c r="F32" s="28"/>
      <c r="G32" s="30"/>
      <c r="H32" s="29"/>
      <c r="J32" s="3"/>
      <c r="K32" s="3"/>
    </row>
    <row r="33" spans="1:11" x14ac:dyDescent="0.2">
      <c r="A33" s="174" t="s">
        <v>36</v>
      </c>
      <c r="B33" s="175"/>
      <c r="C33" s="176"/>
      <c r="D33" s="82"/>
      <c r="E33" s="150"/>
      <c r="F33" s="28">
        <f>ROUND(SUM(F28:F31),0)</f>
        <v>0</v>
      </c>
      <c r="G33" s="29">
        <f>ROUND(SUM(G28:G31),0)</f>
        <v>0</v>
      </c>
      <c r="H33" s="29">
        <f t="shared" si="6"/>
        <v>0</v>
      </c>
      <c r="J33" s="3"/>
      <c r="K33" s="3"/>
    </row>
    <row r="34" spans="1:11" x14ac:dyDescent="0.2">
      <c r="A34" s="186" t="s">
        <v>7</v>
      </c>
      <c r="B34" s="187"/>
      <c r="C34" s="188"/>
      <c r="D34" s="1"/>
      <c r="E34" s="1"/>
      <c r="F34" s="31">
        <f>ROUND(F33+F26+F18,0)</f>
        <v>0</v>
      </c>
      <c r="G34" s="32">
        <f>ROUND(G33+G26+G18,0)</f>
        <v>0</v>
      </c>
      <c r="H34" s="32">
        <f t="shared" si="6"/>
        <v>0</v>
      </c>
      <c r="J34" s="4"/>
      <c r="K34" s="4"/>
    </row>
    <row r="35" spans="1:11" x14ac:dyDescent="0.2">
      <c r="A35" s="186"/>
      <c r="B35" s="187"/>
      <c r="C35" s="188"/>
      <c r="D35" s="1"/>
      <c r="E35" s="1"/>
      <c r="F35" s="31"/>
      <c r="G35" s="32"/>
      <c r="H35" s="29"/>
      <c r="J35" s="4"/>
      <c r="K35" s="4"/>
    </row>
    <row r="36" spans="1:11" x14ac:dyDescent="0.2">
      <c r="A36" s="161" t="s">
        <v>8</v>
      </c>
      <c r="B36" s="162"/>
      <c r="C36" s="163"/>
      <c r="D36" s="1"/>
      <c r="E36" s="1"/>
      <c r="F36" s="28">
        <v>0</v>
      </c>
      <c r="G36" s="29">
        <v>0</v>
      </c>
      <c r="H36" s="29">
        <f t="shared" si="6"/>
        <v>0</v>
      </c>
      <c r="J36" s="3"/>
      <c r="K36" s="4"/>
    </row>
    <row r="37" spans="1:11" x14ac:dyDescent="0.2">
      <c r="A37" s="161"/>
      <c r="B37" s="162"/>
      <c r="C37" s="163"/>
      <c r="D37" s="1"/>
      <c r="E37" s="1"/>
      <c r="F37" s="28"/>
      <c r="G37" s="29"/>
      <c r="H37" s="29"/>
      <c r="J37" s="3"/>
      <c r="K37" s="4"/>
    </row>
    <row r="38" spans="1:11" x14ac:dyDescent="0.2">
      <c r="A38" s="161" t="s">
        <v>9</v>
      </c>
      <c r="B38" s="162"/>
      <c r="C38" s="163"/>
      <c r="D38" s="1"/>
      <c r="E38" s="1"/>
      <c r="F38" s="28"/>
      <c r="G38" s="29"/>
      <c r="H38" s="29"/>
      <c r="J38" s="3"/>
      <c r="K38" s="3"/>
    </row>
    <row r="39" spans="1:11" x14ac:dyDescent="0.2">
      <c r="A39" s="174" t="s">
        <v>14</v>
      </c>
      <c r="B39" s="175"/>
      <c r="C39" s="176"/>
      <c r="D39" s="9"/>
      <c r="E39" s="9"/>
      <c r="F39" s="28">
        <v>0</v>
      </c>
      <c r="G39" s="29">
        <v>0</v>
      </c>
      <c r="H39" s="29">
        <f t="shared" si="6"/>
        <v>0</v>
      </c>
      <c r="J39" s="3"/>
      <c r="K39" s="3"/>
    </row>
    <row r="40" spans="1:11" x14ac:dyDescent="0.2">
      <c r="A40" s="174" t="s">
        <v>15</v>
      </c>
      <c r="B40" s="175"/>
      <c r="C40" s="176"/>
      <c r="D40" s="9"/>
      <c r="E40" s="9"/>
      <c r="F40" s="28">
        <v>0</v>
      </c>
      <c r="G40" s="29">
        <v>0</v>
      </c>
      <c r="H40" s="29">
        <f t="shared" si="6"/>
        <v>0</v>
      </c>
      <c r="J40" s="3"/>
      <c r="K40" s="3"/>
    </row>
    <row r="41" spans="1:11" x14ac:dyDescent="0.2">
      <c r="A41" s="183" t="s">
        <v>29</v>
      </c>
      <c r="B41" s="184"/>
      <c r="C41" s="185"/>
      <c r="D41" s="83"/>
      <c r="E41" s="153"/>
      <c r="F41" s="31">
        <f>ROUND(SUM(F39:F40),0)</f>
        <v>0</v>
      </c>
      <c r="G41" s="32">
        <f>ROUND(SUM(G39:G40),0)</f>
        <v>0</v>
      </c>
      <c r="H41" s="32">
        <f t="shared" si="6"/>
        <v>0</v>
      </c>
      <c r="J41" s="4"/>
      <c r="K41" s="4"/>
    </row>
    <row r="42" spans="1:11" x14ac:dyDescent="0.2">
      <c r="A42" s="183"/>
      <c r="B42" s="184"/>
      <c r="C42" s="185"/>
      <c r="D42" s="83"/>
      <c r="E42" s="153"/>
      <c r="F42" s="31"/>
      <c r="G42" s="32"/>
      <c r="H42" s="29"/>
      <c r="J42" s="4"/>
      <c r="K42" s="4"/>
    </row>
    <row r="43" spans="1:11" ht="12.75" hidden="1" customHeight="1" x14ac:dyDescent="0.2">
      <c r="A43" s="161" t="s">
        <v>10</v>
      </c>
      <c r="B43" s="162"/>
      <c r="C43" s="163"/>
      <c r="D43" s="1"/>
      <c r="E43" s="1"/>
      <c r="F43" s="28">
        <v>0</v>
      </c>
      <c r="G43" s="29"/>
      <c r="H43" s="29"/>
      <c r="J43" s="3"/>
      <c r="K43" s="3"/>
    </row>
    <row r="44" spans="1:11" ht="12.75" hidden="1" customHeight="1" x14ac:dyDescent="0.2">
      <c r="A44" s="174" t="s">
        <v>16</v>
      </c>
      <c r="B44" s="175"/>
      <c r="C44" s="176"/>
      <c r="D44" s="9"/>
      <c r="E44" s="9"/>
      <c r="F44" s="28"/>
      <c r="G44" s="29"/>
      <c r="H44" s="29">
        <f t="shared" si="6"/>
        <v>0</v>
      </c>
      <c r="J44" s="3"/>
      <c r="K44" s="3"/>
    </row>
    <row r="45" spans="1:11" ht="12.75" hidden="1" customHeight="1" x14ac:dyDescent="0.2">
      <c r="A45" s="174" t="s">
        <v>17</v>
      </c>
      <c r="B45" s="175"/>
      <c r="C45" s="176"/>
      <c r="D45" s="9"/>
      <c r="E45" s="9"/>
      <c r="F45" s="28">
        <v>0</v>
      </c>
      <c r="G45" s="29">
        <v>0</v>
      </c>
      <c r="H45" s="29">
        <f t="shared" si="6"/>
        <v>0</v>
      </c>
      <c r="J45" s="3"/>
      <c r="K45" s="3"/>
    </row>
    <row r="46" spans="1:11" ht="12.75" hidden="1" customHeight="1" x14ac:dyDescent="0.2">
      <c r="A46" s="174" t="s">
        <v>18</v>
      </c>
      <c r="B46" s="175"/>
      <c r="C46" s="176"/>
      <c r="D46" s="9"/>
      <c r="E46" s="9"/>
      <c r="F46" s="28"/>
      <c r="G46" s="29"/>
      <c r="H46" s="29">
        <f t="shared" si="6"/>
        <v>0</v>
      </c>
      <c r="J46" s="3"/>
      <c r="K46" s="3"/>
    </row>
    <row r="47" spans="1:11" ht="12.75" hidden="1" customHeight="1" x14ac:dyDescent="0.2">
      <c r="A47" s="174" t="s">
        <v>19</v>
      </c>
      <c r="B47" s="175"/>
      <c r="C47" s="176"/>
      <c r="D47" s="9"/>
      <c r="E47" s="9"/>
      <c r="F47" s="28"/>
      <c r="G47" s="29"/>
      <c r="H47" s="29">
        <f t="shared" si="6"/>
        <v>0</v>
      </c>
      <c r="J47" s="3"/>
      <c r="K47" s="3"/>
    </row>
    <row r="48" spans="1:11" ht="12.75" hidden="1" customHeight="1" x14ac:dyDescent="0.2">
      <c r="A48" s="174" t="s">
        <v>20</v>
      </c>
      <c r="B48" s="175"/>
      <c r="C48" s="176"/>
      <c r="D48" s="9"/>
      <c r="E48" s="9"/>
      <c r="F48" s="28"/>
      <c r="G48" s="29"/>
      <c r="H48" s="29">
        <f t="shared" si="6"/>
        <v>0</v>
      </c>
      <c r="J48" s="3"/>
      <c r="K48" s="3"/>
    </row>
    <row r="49" spans="1:12" ht="12.75" hidden="1" customHeight="1" x14ac:dyDescent="0.2">
      <c r="A49" s="183" t="s">
        <v>28</v>
      </c>
      <c r="B49" s="184"/>
      <c r="C49" s="185"/>
      <c r="D49" s="83"/>
      <c r="E49" s="153"/>
      <c r="F49" s="31">
        <f>SUM(F44:F48)</f>
        <v>0</v>
      </c>
      <c r="G49" s="32">
        <f>SUM(G44:G48)</f>
        <v>0</v>
      </c>
      <c r="H49" s="32">
        <f t="shared" si="6"/>
        <v>0</v>
      </c>
      <c r="J49" s="4"/>
      <c r="K49" s="3"/>
    </row>
    <row r="50" spans="1:12" ht="12.75" hidden="1" customHeight="1" x14ac:dyDescent="0.2">
      <c r="A50" s="183"/>
      <c r="B50" s="184"/>
      <c r="C50" s="185"/>
      <c r="D50" s="83"/>
      <c r="E50" s="153"/>
      <c r="F50" s="31"/>
      <c r="G50" s="32"/>
      <c r="H50" s="29"/>
      <c r="J50" s="4"/>
      <c r="K50" s="3"/>
    </row>
    <row r="51" spans="1:12" x14ac:dyDescent="0.2">
      <c r="A51" s="168" t="s">
        <v>11</v>
      </c>
      <c r="B51" s="169"/>
      <c r="C51" s="170"/>
      <c r="D51" s="14"/>
      <c r="E51" s="14"/>
      <c r="F51" s="28"/>
      <c r="G51" s="29"/>
      <c r="H51" s="29"/>
      <c r="J51" s="3"/>
      <c r="K51" s="3"/>
    </row>
    <row r="52" spans="1:12" x14ac:dyDescent="0.2">
      <c r="A52" s="202" t="s">
        <v>21</v>
      </c>
      <c r="B52" s="203"/>
      <c r="C52" s="204"/>
      <c r="D52" s="13"/>
      <c r="E52" s="13"/>
      <c r="F52" s="28">
        <v>0</v>
      </c>
      <c r="G52" s="29">
        <v>0</v>
      </c>
      <c r="H52" s="29">
        <f t="shared" si="6"/>
        <v>0</v>
      </c>
      <c r="J52" s="3"/>
      <c r="K52" s="3"/>
    </row>
    <row r="53" spans="1:12" x14ac:dyDescent="0.2">
      <c r="A53" s="202" t="s">
        <v>22</v>
      </c>
      <c r="B53" s="203"/>
      <c r="C53" s="204"/>
      <c r="D53" s="13"/>
      <c r="E53" s="13"/>
      <c r="F53" s="28">
        <v>0</v>
      </c>
      <c r="G53" s="29">
        <v>0</v>
      </c>
      <c r="H53" s="29">
        <f t="shared" si="6"/>
        <v>0</v>
      </c>
      <c r="J53" s="3"/>
      <c r="K53" s="3"/>
    </row>
    <row r="54" spans="1:12" x14ac:dyDescent="0.2">
      <c r="A54" s="202" t="s">
        <v>23</v>
      </c>
      <c r="B54" s="203"/>
      <c r="C54" s="204"/>
      <c r="D54" s="13"/>
      <c r="E54" s="13"/>
      <c r="F54" s="28">
        <v>0</v>
      </c>
      <c r="G54" s="29"/>
      <c r="H54" s="29">
        <f t="shared" si="6"/>
        <v>0</v>
      </c>
      <c r="J54" s="3"/>
      <c r="K54" s="3"/>
    </row>
    <row r="55" spans="1:12" ht="12.75" hidden="1" customHeight="1" x14ac:dyDescent="0.2">
      <c r="A55" s="202" t="s">
        <v>24</v>
      </c>
      <c r="B55" s="203"/>
      <c r="C55" s="204"/>
      <c r="D55" s="13"/>
      <c r="E55" s="13"/>
      <c r="F55" s="28">
        <v>0</v>
      </c>
      <c r="G55" s="29"/>
      <c r="H55" s="29">
        <f t="shared" si="6"/>
        <v>0</v>
      </c>
      <c r="J55" s="3"/>
      <c r="K55" s="3"/>
    </row>
    <row r="56" spans="1:12" x14ac:dyDescent="0.2">
      <c r="A56" s="202" t="s">
        <v>25</v>
      </c>
      <c r="B56" s="203"/>
      <c r="C56" s="204"/>
      <c r="D56" s="13"/>
      <c r="E56" s="13"/>
      <c r="F56" s="28">
        <v>0</v>
      </c>
      <c r="G56" s="29"/>
      <c r="H56" s="29">
        <f t="shared" si="6"/>
        <v>0</v>
      </c>
      <c r="J56" s="3"/>
      <c r="K56" s="3"/>
    </row>
    <row r="57" spans="1:12" ht="12.75" hidden="1" customHeight="1" x14ac:dyDescent="0.2">
      <c r="A57" s="202" t="s">
        <v>26</v>
      </c>
      <c r="B57" s="203"/>
      <c r="C57" s="204"/>
      <c r="D57" s="13"/>
      <c r="E57" s="13"/>
      <c r="F57" s="28"/>
      <c r="G57" s="29"/>
      <c r="H57" s="29">
        <f t="shared" si="6"/>
        <v>0</v>
      </c>
    </row>
    <row r="58" spans="1:12" x14ac:dyDescent="0.2">
      <c r="A58" s="174" t="s">
        <v>32</v>
      </c>
      <c r="B58" s="175"/>
      <c r="C58" s="176"/>
      <c r="D58" s="13">
        <f>D21</f>
        <v>0</v>
      </c>
      <c r="E58" s="13"/>
      <c r="F58" s="95">
        <f>ROUND(J59*K59*B58,0)</f>
        <v>0</v>
      </c>
      <c r="G58" s="99">
        <f>ROUND(F58,0)</f>
        <v>0</v>
      </c>
      <c r="H58" s="29">
        <f t="shared" si="6"/>
        <v>0</v>
      </c>
      <c r="J58" s="26" t="s">
        <v>43</v>
      </c>
      <c r="K58" s="26" t="s">
        <v>44</v>
      </c>
    </row>
    <row r="59" spans="1:12" ht="14.25" x14ac:dyDescent="0.3">
      <c r="A59" s="174" t="s">
        <v>20</v>
      </c>
      <c r="B59" s="175"/>
      <c r="C59" s="176"/>
      <c r="D59" s="44"/>
      <c r="E59" s="150"/>
      <c r="F59" s="28"/>
      <c r="G59" s="29"/>
      <c r="H59" s="29">
        <f t="shared" si="6"/>
        <v>0</v>
      </c>
      <c r="J59" s="42">
        <v>369.65</v>
      </c>
      <c r="K59" s="24">
        <v>24</v>
      </c>
      <c r="L59" s="50"/>
    </row>
    <row r="60" spans="1:12" ht="14.25" x14ac:dyDescent="0.3">
      <c r="A60" s="183" t="s">
        <v>27</v>
      </c>
      <c r="B60" s="184"/>
      <c r="C60" s="185"/>
      <c r="D60" s="48"/>
      <c r="E60" s="153"/>
      <c r="F60" s="31">
        <f>ROUND(SUM(F52:F59),0)</f>
        <v>0</v>
      </c>
      <c r="G60" s="32">
        <f>ROUND(SUM(G52:G59),0)</f>
        <v>0</v>
      </c>
      <c r="H60" s="32">
        <f>ROUND(SUM(F60:G60),0)</f>
        <v>0</v>
      </c>
      <c r="J60" s="42">
        <v>388.13</v>
      </c>
      <c r="K60" s="43">
        <v>0</v>
      </c>
      <c r="L60" s="50"/>
    </row>
    <row r="61" spans="1:12" ht="15" thickBot="1" x14ac:dyDescent="0.35">
      <c r="A61" s="189" t="s">
        <v>12</v>
      </c>
      <c r="B61" s="190"/>
      <c r="C61" s="191"/>
      <c r="D61" s="23"/>
      <c r="E61" s="23"/>
      <c r="F61" s="33">
        <f>ROUND(F60+F49+F41+F36+F34,0)</f>
        <v>0</v>
      </c>
      <c r="G61" s="34">
        <f>ROUND(G60+G49+G41+G36+G34,0)</f>
        <v>0</v>
      </c>
      <c r="H61" s="34">
        <f>ROUND(SUM(F61:G61),0)</f>
        <v>0</v>
      </c>
      <c r="J61" s="42">
        <v>0</v>
      </c>
      <c r="K61" s="43">
        <v>0</v>
      </c>
      <c r="L61" s="50"/>
    </row>
    <row r="62" spans="1:12" s="7" customFormat="1" x14ac:dyDescent="0.2">
      <c r="A62" s="192" t="s">
        <v>30</v>
      </c>
      <c r="B62" s="193"/>
      <c r="C62" s="194"/>
      <c r="D62" s="22"/>
      <c r="E62" s="22"/>
      <c r="F62" s="35">
        <f>ROUND(F61-F58-F36-F56,0)</f>
        <v>0</v>
      </c>
      <c r="G62" s="36">
        <f>ROUND(G61-G58-G56-G36,0)</f>
        <v>0</v>
      </c>
      <c r="H62" s="36">
        <f>ROUND(SUM(F62:G62),0)</f>
        <v>0</v>
      </c>
      <c r="J62" s="8"/>
      <c r="K62" s="8"/>
    </row>
    <row r="63" spans="1:12" ht="13.5" thickBot="1" x14ac:dyDescent="0.25">
      <c r="A63" s="189" t="s">
        <v>45</v>
      </c>
      <c r="B63" s="190"/>
      <c r="C63" s="191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8">
        <f>ROUND(SUM(F63:G63),0)</f>
        <v>0</v>
      </c>
      <c r="J63" s="4"/>
      <c r="K63" s="3"/>
    </row>
    <row r="64" spans="1:12" ht="13.5" thickBot="1" x14ac:dyDescent="0.25">
      <c r="A64" s="180" t="s">
        <v>13</v>
      </c>
      <c r="B64" s="181"/>
      <c r="C64" s="182"/>
      <c r="D64" s="21"/>
      <c r="E64" s="21"/>
      <c r="F64" s="39">
        <f>ROUND(F63+F61,0)</f>
        <v>0</v>
      </c>
      <c r="G64" s="40">
        <f>ROUND(G63+G61,0)</f>
        <v>0</v>
      </c>
      <c r="H64" s="147">
        <f>ROUND(SUM(F64:G64),0)</f>
        <v>0</v>
      </c>
      <c r="J64" s="4"/>
      <c r="K64" s="4"/>
    </row>
    <row r="65" spans="1:9" ht="12.75" customHeight="1" x14ac:dyDescent="0.2">
      <c r="A65" s="218" t="s">
        <v>31</v>
      </c>
      <c r="B65" s="218"/>
      <c r="C65" s="218"/>
      <c r="D65" s="218"/>
      <c r="E65" s="218"/>
      <c r="F65" s="218"/>
      <c r="G65" s="218"/>
      <c r="H65" s="197">
        <f>ROUND(H64,0)</f>
        <v>0</v>
      </c>
    </row>
    <row r="66" spans="1:9" ht="12.75" customHeight="1" x14ac:dyDescent="0.2">
      <c r="A66" s="219"/>
      <c r="B66" s="219"/>
      <c r="C66" s="219"/>
      <c r="D66" s="219"/>
      <c r="E66" s="219"/>
      <c r="F66" s="219"/>
      <c r="G66" s="219"/>
      <c r="H66" s="198"/>
    </row>
    <row r="67" spans="1:9" x14ac:dyDescent="0.2">
      <c r="F67" s="10"/>
      <c r="G67" s="10"/>
    </row>
    <row r="68" spans="1:9" x14ac:dyDescent="0.2">
      <c r="A68" s="132" t="s">
        <v>89</v>
      </c>
      <c r="F68" s="10"/>
      <c r="G68" s="10"/>
    </row>
    <row r="69" spans="1:9" s="10" customFormat="1" x14ac:dyDescent="0.2">
      <c r="A69" s="97" t="s">
        <v>60</v>
      </c>
      <c r="B69" s="97"/>
      <c r="C69" s="97"/>
      <c r="D69" s="96"/>
      <c r="E69" s="96"/>
      <c r="F69" s="96"/>
      <c r="G69" s="96"/>
      <c r="H69" s="98"/>
      <c r="I69" s="98"/>
    </row>
    <row r="70" spans="1:9" s="10" customFormat="1" x14ac:dyDescent="0.2">
      <c r="A70" s="96" t="s">
        <v>61</v>
      </c>
      <c r="B70" s="96"/>
      <c r="C70" s="96"/>
      <c r="D70" s="96"/>
      <c r="E70" s="96"/>
      <c r="F70" s="96"/>
      <c r="G70" s="96"/>
      <c r="H70" s="98"/>
      <c r="I70" s="98"/>
    </row>
    <row r="71" spans="1:9" x14ac:dyDescent="0.2">
      <c r="A71" s="195"/>
      <c r="B71" s="195"/>
      <c r="C71" s="195"/>
      <c r="D71" s="46"/>
      <c r="E71" s="154"/>
      <c r="F71" s="10"/>
      <c r="G71" s="10"/>
    </row>
    <row r="72" spans="1:9" x14ac:dyDescent="0.2">
      <c r="A72" s="10"/>
      <c r="B72" s="10"/>
      <c r="C72" s="10"/>
      <c r="D72" s="10"/>
      <c r="E72" s="10"/>
      <c r="F72" s="10"/>
      <c r="G72" s="10"/>
    </row>
    <row r="73" spans="1:9" x14ac:dyDescent="0.2">
      <c r="F73" s="10"/>
      <c r="G73" s="10"/>
    </row>
    <row r="74" spans="1:9" x14ac:dyDescent="0.2">
      <c r="F74" s="10"/>
      <c r="G74" s="10"/>
    </row>
    <row r="75" spans="1:9" x14ac:dyDescent="0.2">
      <c r="F75" s="10"/>
      <c r="G75" s="10"/>
    </row>
    <row r="76" spans="1:9" x14ac:dyDescent="0.2">
      <c r="F76" s="10"/>
      <c r="G76" s="10"/>
    </row>
    <row r="77" spans="1:9" x14ac:dyDescent="0.2">
      <c r="F77" s="10"/>
      <c r="G77" s="10"/>
    </row>
    <row r="78" spans="1:9" x14ac:dyDescent="0.2">
      <c r="F78" s="10"/>
      <c r="G78" s="10"/>
    </row>
    <row r="79" spans="1:9" x14ac:dyDescent="0.2">
      <c r="F79" s="10"/>
      <c r="G79" s="10"/>
    </row>
    <row r="80" spans="1:9" x14ac:dyDescent="0.2">
      <c r="F80" s="10"/>
      <c r="G80" s="10"/>
    </row>
    <row r="81" spans="6:7" x14ac:dyDescent="0.2">
      <c r="F81" s="10"/>
      <c r="G81" s="10"/>
    </row>
    <row r="82" spans="6:7" x14ac:dyDescent="0.2">
      <c r="F82" s="10"/>
      <c r="G82" s="10"/>
    </row>
    <row r="83" spans="6:7" x14ac:dyDescent="0.2">
      <c r="F83" s="10"/>
      <c r="G83" s="10"/>
    </row>
    <row r="84" spans="6:7" x14ac:dyDescent="0.2">
      <c r="F84" s="10"/>
      <c r="G84" s="10"/>
    </row>
    <row r="85" spans="6:7" x14ac:dyDescent="0.2">
      <c r="F85" s="10"/>
      <c r="G85" s="10"/>
    </row>
    <row r="86" spans="6:7" x14ac:dyDescent="0.2">
      <c r="F86" s="10"/>
      <c r="G86" s="10"/>
    </row>
    <row r="87" spans="6:7" x14ac:dyDescent="0.2">
      <c r="F87" s="10"/>
      <c r="G87" s="10"/>
    </row>
    <row r="88" spans="6:7" x14ac:dyDescent="0.2">
      <c r="F88" s="10"/>
      <c r="G88" s="10"/>
    </row>
    <row r="89" spans="6:7" x14ac:dyDescent="0.2">
      <c r="F89" s="10"/>
      <c r="G89" s="10"/>
    </row>
    <row r="90" spans="6:7" x14ac:dyDescent="0.2">
      <c r="F90" s="10"/>
      <c r="G90" s="10"/>
    </row>
    <row r="91" spans="6:7" x14ac:dyDescent="0.2">
      <c r="F91" s="10"/>
      <c r="G91" s="10"/>
    </row>
    <row r="92" spans="6:7" x14ac:dyDescent="0.2">
      <c r="F92" s="10"/>
      <c r="G92" s="10"/>
    </row>
    <row r="93" spans="6:7" x14ac:dyDescent="0.2">
      <c r="F93" s="10"/>
      <c r="G93" s="10"/>
    </row>
    <row r="94" spans="6:7" x14ac:dyDescent="0.2">
      <c r="F94" s="10"/>
      <c r="G94" s="10"/>
    </row>
    <row r="95" spans="6:7" x14ac:dyDescent="0.2">
      <c r="F95" s="10"/>
      <c r="G95" s="10"/>
    </row>
    <row r="96" spans="6:7" x14ac:dyDescent="0.2">
      <c r="F96" s="10"/>
      <c r="G96" s="10"/>
    </row>
    <row r="97" spans="6:7" x14ac:dyDescent="0.2">
      <c r="F97" s="10"/>
      <c r="G97" s="10"/>
    </row>
    <row r="98" spans="6:7" x14ac:dyDescent="0.2">
      <c r="F98" s="10"/>
      <c r="G98" s="10"/>
    </row>
    <row r="99" spans="6:7" x14ac:dyDescent="0.2">
      <c r="F99" s="10"/>
      <c r="G99" s="10"/>
    </row>
    <row r="100" spans="6:7" x14ac:dyDescent="0.2">
      <c r="F100" s="10"/>
      <c r="G100" s="10"/>
    </row>
    <row r="101" spans="6:7" x14ac:dyDescent="0.2">
      <c r="F101" s="10"/>
      <c r="G101" s="10"/>
    </row>
    <row r="102" spans="6:7" x14ac:dyDescent="0.2">
      <c r="F102" s="10"/>
      <c r="G102" s="10"/>
    </row>
    <row r="103" spans="6:7" x14ac:dyDescent="0.2">
      <c r="F103" s="10"/>
      <c r="G103" s="10"/>
    </row>
    <row r="104" spans="6:7" x14ac:dyDescent="0.2">
      <c r="F104" s="10"/>
      <c r="G104" s="10"/>
    </row>
    <row r="105" spans="6:7" x14ac:dyDescent="0.2">
      <c r="F105" s="10"/>
      <c r="G105" s="10"/>
    </row>
    <row r="106" spans="6:7" x14ac:dyDescent="0.2">
      <c r="F106" s="10"/>
      <c r="G106" s="10"/>
    </row>
    <row r="107" spans="6:7" x14ac:dyDescent="0.2">
      <c r="F107" s="10"/>
      <c r="G107" s="10"/>
    </row>
    <row r="108" spans="6:7" x14ac:dyDescent="0.2">
      <c r="F108" s="10"/>
      <c r="G108" s="10"/>
    </row>
    <row r="109" spans="6:7" x14ac:dyDescent="0.2">
      <c r="F109" s="10"/>
      <c r="G109" s="10"/>
    </row>
    <row r="110" spans="6:7" x14ac:dyDescent="0.2">
      <c r="F110" s="10"/>
      <c r="G110" s="10"/>
    </row>
    <row r="111" spans="6:7" x14ac:dyDescent="0.2">
      <c r="F111" s="10"/>
      <c r="G111" s="10"/>
    </row>
    <row r="112" spans="6:7" x14ac:dyDescent="0.2">
      <c r="F112" s="10"/>
      <c r="G112" s="10"/>
    </row>
  </sheetData>
  <sheetProtection selectLockedCells="1" selectUnlockedCells="1"/>
  <mergeCells count="72">
    <mergeCell ref="E7:E9"/>
    <mergeCell ref="A23:C23"/>
    <mergeCell ref="A22:C22"/>
    <mergeCell ref="M18:N18"/>
    <mergeCell ref="A6:H6"/>
    <mergeCell ref="A7:C9"/>
    <mergeCell ref="D7:D9"/>
    <mergeCell ref="F7:H7"/>
    <mergeCell ref="H8:H9"/>
    <mergeCell ref="J9:K9"/>
    <mergeCell ref="A10:C10"/>
    <mergeCell ref="A11:C11"/>
    <mergeCell ref="A12:C12"/>
    <mergeCell ref="A13:C13"/>
    <mergeCell ref="A14:C14"/>
    <mergeCell ref="A15:C15"/>
    <mergeCell ref="A16:C16"/>
    <mergeCell ref="A1:H1"/>
    <mergeCell ref="A2:F2"/>
    <mergeCell ref="G2:H2"/>
    <mergeCell ref="A3:H3"/>
    <mergeCell ref="A4:H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M9:N9"/>
    <mergeCell ref="H65:H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G66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42F8-DBE9-463A-8E95-A966106758F4}">
  <dimension ref="A1:I22"/>
  <sheetViews>
    <sheetView workbookViewId="0">
      <selection activeCell="I4" sqref="I4"/>
    </sheetView>
  </sheetViews>
  <sheetFormatPr defaultColWidth="8.7109375" defaultRowHeight="12.75" x14ac:dyDescent="0.2"/>
  <cols>
    <col min="1" max="16384" width="8.7109375" style="109"/>
  </cols>
  <sheetData>
    <row r="1" spans="1:9" x14ac:dyDescent="0.2">
      <c r="A1" s="130" t="s">
        <v>14</v>
      </c>
    </row>
    <row r="3" spans="1:9" ht="13.5" thickBot="1" x14ac:dyDescent="0.25">
      <c r="A3" s="109" t="s">
        <v>86</v>
      </c>
      <c r="B3" s="109" t="s">
        <v>88</v>
      </c>
    </row>
    <row r="4" spans="1:9" ht="15" x14ac:dyDescent="0.25">
      <c r="A4" s="128" t="s">
        <v>84</v>
      </c>
      <c r="B4" s="127">
        <v>0</v>
      </c>
      <c r="C4" s="123"/>
      <c r="D4" s="126" t="s">
        <v>83</v>
      </c>
      <c r="E4" s="125">
        <v>0</v>
      </c>
      <c r="F4" s="124" t="s">
        <v>82</v>
      </c>
      <c r="G4" s="123"/>
      <c r="H4" s="123"/>
      <c r="I4" s="122">
        <f>ROUND(E4*B4*B7,0)</f>
        <v>0</v>
      </c>
    </row>
    <row r="5" spans="1:9" ht="15" x14ac:dyDescent="0.25">
      <c r="A5" s="121" t="s">
        <v>81</v>
      </c>
      <c r="B5" s="120">
        <v>0</v>
      </c>
      <c r="D5" s="116" t="s">
        <v>80</v>
      </c>
      <c r="E5" s="118">
        <v>0</v>
      </c>
      <c r="F5" s="115" t="s">
        <v>79</v>
      </c>
      <c r="I5" s="114">
        <f>ROUND(E5*B5*B4*B7,0)</f>
        <v>0</v>
      </c>
    </row>
    <row r="6" spans="1:9" ht="15" x14ac:dyDescent="0.25">
      <c r="A6" s="121" t="s">
        <v>78</v>
      </c>
      <c r="B6" s="120">
        <v>0</v>
      </c>
      <c r="D6" s="116" t="s">
        <v>77</v>
      </c>
      <c r="E6" s="118">
        <v>0</v>
      </c>
      <c r="F6" s="115" t="s">
        <v>76</v>
      </c>
      <c r="I6" s="114">
        <f>ROUND(E6*B6*B4*B7,0)</f>
        <v>0</v>
      </c>
    </row>
    <row r="7" spans="1:9" ht="15" x14ac:dyDescent="0.25">
      <c r="A7" s="121" t="s">
        <v>75</v>
      </c>
      <c r="B7" s="120">
        <v>0</v>
      </c>
      <c r="D7" s="116" t="s">
        <v>74</v>
      </c>
      <c r="E7" s="118">
        <v>0</v>
      </c>
      <c r="F7" s="119"/>
      <c r="I7" s="114">
        <f>E7*B4*B7</f>
        <v>0</v>
      </c>
    </row>
    <row r="8" spans="1:9" ht="15" x14ac:dyDescent="0.25">
      <c r="A8" s="117"/>
      <c r="B8" s="115"/>
      <c r="D8" s="116" t="s">
        <v>73</v>
      </c>
      <c r="E8" s="118">
        <v>0</v>
      </c>
      <c r="F8" s="115"/>
      <c r="I8" s="114">
        <f>E8*B7</f>
        <v>0</v>
      </c>
    </row>
    <row r="9" spans="1:9" ht="15" x14ac:dyDescent="0.25">
      <c r="A9" s="117"/>
      <c r="B9" s="115"/>
      <c r="D9" s="116" t="s">
        <v>72</v>
      </c>
      <c r="E9" s="115"/>
      <c r="F9" s="115"/>
      <c r="I9" s="114">
        <v>0</v>
      </c>
    </row>
    <row r="10" spans="1:9" ht="15.75" thickBot="1" x14ac:dyDescent="0.3">
      <c r="A10" s="112"/>
      <c r="B10" s="112"/>
      <c r="C10" s="111"/>
      <c r="D10" s="113"/>
      <c r="E10" s="112"/>
      <c r="F10" s="112"/>
      <c r="G10" s="111"/>
      <c r="H10" s="111"/>
      <c r="I10" s="110">
        <f>SUM(I4:I9)</f>
        <v>0</v>
      </c>
    </row>
    <row r="13" spans="1:9" x14ac:dyDescent="0.2">
      <c r="A13" s="129" t="s">
        <v>87</v>
      </c>
      <c r="B13" s="129"/>
    </row>
    <row r="15" spans="1:9" ht="13.5" thickBot="1" x14ac:dyDescent="0.25">
      <c r="A15" s="109" t="s">
        <v>86</v>
      </c>
      <c r="B15" s="109" t="s">
        <v>85</v>
      </c>
    </row>
    <row r="16" spans="1:9" ht="15" x14ac:dyDescent="0.25">
      <c r="A16" s="128" t="s">
        <v>84</v>
      </c>
      <c r="B16" s="127">
        <v>0</v>
      </c>
      <c r="C16" s="123"/>
      <c r="D16" s="126" t="s">
        <v>83</v>
      </c>
      <c r="E16" s="125">
        <v>0</v>
      </c>
      <c r="F16" s="124" t="s">
        <v>82</v>
      </c>
      <c r="G16" s="123"/>
      <c r="H16" s="123"/>
      <c r="I16" s="122">
        <f>ROUND(E16*B16*B19,0)</f>
        <v>0</v>
      </c>
    </row>
    <row r="17" spans="1:9" ht="15" x14ac:dyDescent="0.25">
      <c r="A17" s="121" t="s">
        <v>81</v>
      </c>
      <c r="B17" s="120">
        <v>0</v>
      </c>
      <c r="D17" s="116" t="s">
        <v>80</v>
      </c>
      <c r="E17" s="118">
        <v>36</v>
      </c>
      <c r="F17" s="115" t="s">
        <v>79</v>
      </c>
      <c r="I17" s="114">
        <f>ROUND(E17*B17*B16*B19,0)</f>
        <v>0</v>
      </c>
    </row>
    <row r="18" spans="1:9" ht="15" x14ac:dyDescent="0.25">
      <c r="A18" s="121" t="s">
        <v>78</v>
      </c>
      <c r="B18" s="120">
        <v>0</v>
      </c>
      <c r="D18" s="116" t="s">
        <v>77</v>
      </c>
      <c r="E18" s="118">
        <v>0</v>
      </c>
      <c r="F18" s="115" t="s">
        <v>76</v>
      </c>
      <c r="I18" s="114">
        <f>ROUND(E18*B18*B16*B19,0)</f>
        <v>0</v>
      </c>
    </row>
    <row r="19" spans="1:9" ht="15" x14ac:dyDescent="0.25">
      <c r="A19" s="121" t="s">
        <v>75</v>
      </c>
      <c r="B19" s="120">
        <v>2</v>
      </c>
      <c r="D19" s="116" t="s">
        <v>74</v>
      </c>
      <c r="E19" s="118">
        <v>0</v>
      </c>
      <c r="F19" s="119"/>
      <c r="I19" s="114">
        <f>E19*B16*B19</f>
        <v>0</v>
      </c>
    </row>
    <row r="20" spans="1:9" ht="15" x14ac:dyDescent="0.25">
      <c r="A20" s="117"/>
      <c r="B20" s="115"/>
      <c r="D20" s="116" t="s">
        <v>73</v>
      </c>
      <c r="E20" s="118">
        <v>0</v>
      </c>
      <c r="F20" s="115"/>
      <c r="I20" s="114">
        <f>E20*B16*B19</f>
        <v>0</v>
      </c>
    </row>
    <row r="21" spans="1:9" ht="15" x14ac:dyDescent="0.25">
      <c r="A21" s="117"/>
      <c r="B21" s="115"/>
      <c r="D21" s="116" t="s">
        <v>72</v>
      </c>
      <c r="E21" s="115"/>
      <c r="F21" s="115"/>
      <c r="I21" s="114">
        <f>100*B16*B19</f>
        <v>0</v>
      </c>
    </row>
    <row r="22" spans="1:9" ht="15.75" thickBot="1" x14ac:dyDescent="0.3">
      <c r="A22" s="112"/>
      <c r="B22" s="112"/>
      <c r="C22" s="111"/>
      <c r="D22" s="113"/>
      <c r="E22" s="112"/>
      <c r="F22" s="112"/>
      <c r="G22" s="111"/>
      <c r="H22" s="111"/>
      <c r="I22" s="110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Cumulative Budget</vt:lpstr>
      <vt:lpstr>PI</vt:lpstr>
      <vt:lpstr>CoPI1</vt:lpstr>
      <vt:lpstr>CoPI2</vt:lpstr>
      <vt:lpstr>CoPI3</vt:lpstr>
      <vt:lpstr>CoPI4</vt:lpstr>
      <vt:lpstr>CoPI5</vt:lpstr>
      <vt:lpstr>Travel Budget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2012-10-23T13:42:52Z</cp:lastPrinted>
  <dcterms:created xsi:type="dcterms:W3CDTF">2009-01-21T15:59:47Z</dcterms:created>
  <dcterms:modified xsi:type="dcterms:W3CDTF">2021-08-25T16:39:25Z</dcterms:modified>
</cp:coreProperties>
</file>