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13_ncr:1_{1C058C82-EB15-4F65-B32F-7E6353F1E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mulative Budget" sheetId="1" r:id="rId1"/>
    <sheet name="Travel Budget" sheetId="2" r:id="rId2"/>
  </sheets>
  <definedNames>
    <definedName name="_xlnm.Print_Area" localSheetId="0">'Cumulative Budget'!$A$1:$H$64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55" i="1"/>
  <c r="H57" i="1"/>
  <c r="H37" i="1"/>
  <c r="H38" i="1"/>
  <c r="D12" i="1"/>
  <c r="F12" i="1" s="1"/>
  <c r="G12" i="1" s="1"/>
  <c r="D13" i="1"/>
  <c r="F13" i="1" s="1"/>
  <c r="G13" i="1" s="1"/>
  <c r="D14" i="1"/>
  <c r="F14" i="1" s="1"/>
  <c r="M23" i="1" s="1"/>
  <c r="D11" i="1"/>
  <c r="F11" i="1" s="1"/>
  <c r="G11" i="1" s="1"/>
  <c r="I22" i="2"/>
  <c r="I21" i="2"/>
  <c r="I20" i="2"/>
  <c r="I19" i="2"/>
  <c r="I18" i="2"/>
  <c r="I17" i="2"/>
  <c r="I16" i="2"/>
  <c r="I10" i="2"/>
  <c r="I8" i="2"/>
  <c r="I7" i="2"/>
  <c r="I6" i="2"/>
  <c r="I5" i="2"/>
  <c r="I4" i="2"/>
  <c r="F19" i="1"/>
  <c r="G19" i="1" s="1"/>
  <c r="G28" i="1" s="1"/>
  <c r="G21" i="1"/>
  <c r="H21" i="1" s="1"/>
  <c r="F20" i="1"/>
  <c r="G20" i="1" s="1"/>
  <c r="M12" i="1"/>
  <c r="N12" i="1" s="1"/>
  <c r="M13" i="1"/>
  <c r="N13" i="1" s="1"/>
  <c r="M14" i="1"/>
  <c r="N14" i="1" s="1"/>
  <c r="M11" i="1"/>
  <c r="N11" i="1" s="1"/>
  <c r="F29" i="1"/>
  <c r="H29" i="1" s="1"/>
  <c r="G39" i="1"/>
  <c r="F39" i="1"/>
  <c r="H34" i="1"/>
  <c r="F18" i="1"/>
  <c r="F24" i="1" s="1"/>
  <c r="F27" i="1"/>
  <c r="G22" i="1"/>
  <c r="G29" i="1" s="1"/>
  <c r="D56" i="1"/>
  <c r="F56" i="1" s="1"/>
  <c r="G47" i="1"/>
  <c r="F47" i="1"/>
  <c r="H47" i="1"/>
  <c r="H39" i="1"/>
  <c r="F58" i="1" l="1"/>
  <c r="H22" i="1"/>
  <c r="H20" i="1"/>
  <c r="H19" i="1"/>
  <c r="G18" i="1"/>
  <c r="F28" i="1"/>
  <c r="H28" i="1" s="1"/>
  <c r="H13" i="1"/>
  <c r="H12" i="1"/>
  <c r="H11" i="1"/>
  <c r="G14" i="1"/>
  <c r="N23" i="1" s="1"/>
  <c r="N22" i="1"/>
  <c r="M22" i="1"/>
  <c r="N21" i="1"/>
  <c r="M20" i="1"/>
  <c r="F16" i="1"/>
  <c r="F26" i="1" s="1"/>
  <c r="N20" i="1"/>
  <c r="M21" i="1"/>
  <c r="G56" i="1"/>
  <c r="G58" i="1" s="1"/>
  <c r="H58" i="1" s="1"/>
  <c r="G24" i="1" l="1"/>
  <c r="H24" i="1" s="1"/>
  <c r="G27" i="1"/>
  <c r="H27" i="1" s="1"/>
  <c r="H18" i="1"/>
  <c r="H56" i="1"/>
  <c r="G16" i="1"/>
  <c r="G26" i="1" s="1"/>
  <c r="G31" i="1" s="1"/>
  <c r="G32" i="1" s="1"/>
  <c r="G59" i="1" s="1"/>
  <c r="G60" i="1" s="1"/>
  <c r="G61" i="1" s="1"/>
  <c r="G62" i="1" s="1"/>
  <c r="H14" i="1"/>
  <c r="F31" i="1"/>
  <c r="F32" i="1" s="1"/>
  <c r="F59" i="1" s="1"/>
  <c r="H26" i="1" l="1"/>
  <c r="H16" i="1"/>
  <c r="H31" i="1"/>
  <c r="H32" i="1"/>
  <c r="F60" i="1"/>
  <c r="H59" i="1"/>
  <c r="F61" i="1" l="1"/>
  <c r="H60" i="1"/>
  <c r="H61" i="1" l="1"/>
  <c r="F62" i="1"/>
  <c r="H62" i="1" s="1"/>
  <c r="H63" i="1" s="1"/>
</calcChain>
</file>

<file path=xl/sharedStrings.xml><?xml version="1.0" encoding="utf-8"?>
<sst xmlns="http://schemas.openxmlformats.org/spreadsheetml/2006/main" count="107" uniqueCount="81">
  <si>
    <t>Cumulative Budget</t>
  </si>
  <si>
    <t>Budget Cost Category</t>
  </si>
  <si>
    <t>Funds Requested</t>
  </si>
  <si>
    <t>Year 1</t>
  </si>
  <si>
    <t>Year 2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</si>
  <si>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</si>
  <si>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</si>
  <si>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</si>
  <si>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</si>
  <si>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</si>
  <si>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</si>
  <si>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</si>
  <si>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</si>
  <si>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</si>
  <si>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</si>
  <si>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</si>
  <si>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</si>
  <si>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</si>
  <si>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</si>
  <si>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</si>
  <si>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</si>
  <si>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</si>
  <si>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</si>
  <si>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</si>
  <si>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</si>
  <si>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</si>
  <si>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</si>
  <si>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</si>
  <si>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</si>
  <si>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</si>
  <si>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</si>
  <si>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</si>
  <si>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</si>
  <si>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</si>
  <si>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</si>
  <si>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</si>
  <si>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</si>
  <si>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Faculty</t>
  </si>
  <si>
    <t>Post Doctoral Associate</t>
  </si>
  <si>
    <t xml:space="preserve">PI Name: </t>
  </si>
  <si>
    <t xml:space="preserve">Proposal Title: 
</t>
  </si>
  <si>
    <t>Dr. XXX</t>
  </si>
  <si>
    <t>PI Salary</t>
  </si>
  <si>
    <t>No. Months</t>
  </si>
  <si>
    <t>Tuition/ Unit</t>
  </si>
  <si>
    <t>Units</t>
  </si>
  <si>
    <t>H. Indirect Costs</t>
  </si>
  <si>
    <t>Project Dates:</t>
  </si>
  <si>
    <t>Program:</t>
  </si>
  <si>
    <t>Dates</t>
  </si>
  <si>
    <t xml:space="preserve">Agency: </t>
  </si>
  <si>
    <t>Annual Wage</t>
  </si>
  <si>
    <t>OPS Adjunct and Non-Students</t>
  </si>
  <si>
    <t xml:space="preserve">Students - Undergrad and Grad, GRA and GTA </t>
  </si>
  <si>
    <t>3.5% annual increase</t>
  </si>
  <si>
    <t>HURON %</t>
  </si>
  <si>
    <t xml:space="preserve">**OPS Graduate Student </t>
  </si>
  <si>
    <t>*Graduate Student (GAA)</t>
  </si>
  <si>
    <t>**OPS Undergraduate Student</t>
  </si>
  <si>
    <t>*Graduate Assistantship Agreement (GAA) - graduate student hired on contract that pays stipend plus tuition</t>
  </si>
  <si>
    <t>**OPS Student - undergraduate or graduate student hired hourly without tuition support</t>
  </si>
  <si>
    <t>Subtotal Other Personnel</t>
  </si>
  <si>
    <t>Destination:</t>
  </si>
  <si>
    <t>Domestic Travel (3 trips for two people to CA)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</si>
  <si>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</si>
  <si>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</si>
  <si>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</si>
  <si>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</si>
  <si>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</si>
  <si>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</si>
  <si>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</si>
  <si>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</si>
  <si>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</si>
  <si>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</si>
  <si>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</si>
  <si>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</si>
  <si>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</si>
  <si>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</si>
  <si>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</si>
  <si>
    <t>Months</t>
  </si>
  <si>
    <t>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</si>
</sst>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\$* #,##0_);_(\$* \(#,##0\);_(\$* \-??_);_(@_)"/>
  </numFmts>
  <fonts count="1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7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4" xfId="0" applyBorder="1"/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8" fillId="2" borderId="8" xfId="1" applyNumberFormat="1" applyFont="1" applyFill="1" applyBorder="1"/>
    <xf numFmtId="164" fontId="8" fillId="0" borderId="8" xfId="1" applyNumberFormat="1" applyFont="1" applyBorder="1"/>
    <xf numFmtId="164" fontId="0" fillId="0" borderId="9" xfId="1" applyNumberFormat="1" applyFont="1" applyBorder="1"/>
    <xf numFmtId="164" fontId="0" fillId="0" borderId="5" xfId="1" applyNumberFormat="1" applyFont="1" applyFill="1" applyBorder="1"/>
    <xf numFmtId="44" fontId="3" fillId="0" borderId="1" xfId="1" applyFont="1" applyFill="1" applyBorder="1"/>
    <xf numFmtId="1" fontId="3" fillId="0" borderId="1" xfId="0" applyNumberFormat="1" applyFont="1" applyFill="1" applyBorder="1"/>
    <xf numFmtId="164" fontId="3" fillId="0" borderId="1" xfId="3" applyNumberFormat="1" applyFont="1" applyFill="1" applyBorder="1"/>
    <xf numFmtId="0" fontId="6" fillId="0" borderId="1" xfId="0" applyFont="1" applyFill="1" applyBorder="1" applyAlignment="1">
      <alignment horizontal="center"/>
    </xf>
    <xf numFmtId="10" fontId="3" fillId="0" borderId="0" xfId="4" applyNumberFormat="1" applyFont="1" applyFill="1" applyBorder="1"/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10" fontId="1" fillId="0" borderId="4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0" fontId="1" fillId="0" borderId="0" xfId="4" applyNumberFormat="1" applyFont="1"/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0" fillId="2" borderId="1" xfId="3" applyNumberFormat="1" applyFont="1" applyFill="1" applyBorder="1"/>
    <xf numFmtId="164" fontId="0" fillId="0" borderId="1" xfId="3" applyNumberFormat="1" applyFont="1" applyBorder="1"/>
    <xf numFmtId="164" fontId="0" fillId="0" borderId="1" xfId="3" applyNumberFormat="1" applyFont="1" applyFill="1" applyBorder="1"/>
    <xf numFmtId="164" fontId="1" fillId="2" borderId="7" xfId="1" applyNumberFormat="1" applyFont="1" applyFill="1" applyBorder="1"/>
    <xf numFmtId="164" fontId="1" fillId="0" borderId="7" xfId="1" applyNumberFormat="1" applyFont="1" applyFill="1" applyBorder="1"/>
    <xf numFmtId="0" fontId="1" fillId="0" borderId="0" xfId="0" applyFont="1" applyFill="1"/>
    <xf numFmtId="164" fontId="4" fillId="0" borderId="1" xfId="1" applyNumberFormat="1" applyFont="1" applyFill="1" applyBorder="1"/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4" xfId="0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10" fontId="1" fillId="0" borderId="4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165" fontId="0" fillId="0" borderId="0" xfId="0" applyNumberFormat="1" applyBorder="1"/>
    <xf numFmtId="0" fontId="13" fillId="0" borderId="0" xfId="6" applyFont="1"/>
    <xf numFmtId="0" fontId="1" fillId="0" borderId="0" xfId="6"/>
    <xf numFmtId="0" fontId="14" fillId="0" borderId="27" xfId="5" applyFont="1" applyBorder="1"/>
    <xf numFmtId="0" fontId="12" fillId="0" borderId="15" xfId="5" applyBorder="1"/>
    <xf numFmtId="0" fontId="1" fillId="0" borderId="28" xfId="6" applyBorder="1"/>
    <xf numFmtId="0" fontId="14" fillId="0" borderId="28" xfId="5" applyFont="1" applyBorder="1"/>
    <xf numFmtId="166" fontId="0" fillId="0" borderId="15" xfId="3" applyNumberFormat="1" applyFont="1" applyBorder="1" applyAlignment="1" applyProtection="1"/>
    <xf numFmtId="0" fontId="0" fillId="0" borderId="28" xfId="5" applyFont="1" applyBorder="1"/>
    <xf numFmtId="166" fontId="0" fillId="5" borderId="29" xfId="3" applyNumberFormat="1" applyFont="1" applyFill="1" applyBorder="1" applyAlignment="1" applyProtection="1"/>
    <xf numFmtId="0" fontId="14" fillId="0" borderId="30" xfId="5" applyFont="1" applyBorder="1"/>
    <xf numFmtId="0" fontId="12" fillId="0" borderId="3" xfId="5" applyBorder="1"/>
    <xf numFmtId="0" fontId="14" fillId="0" borderId="0" xfId="5" applyFont="1" applyBorder="1"/>
    <xf numFmtId="166" fontId="0" fillId="0" borderId="3" xfId="3" applyNumberFormat="1" applyFont="1" applyBorder="1" applyAlignment="1" applyProtection="1"/>
    <xf numFmtId="0" fontId="0" fillId="0" borderId="0" xfId="5" applyFont="1" applyBorder="1"/>
    <xf numFmtId="166" fontId="0" fillId="5" borderId="31" xfId="3" applyNumberFormat="1" applyFont="1" applyFill="1" applyBorder="1" applyAlignment="1" applyProtection="1"/>
    <xf numFmtId="43" fontId="0" fillId="0" borderId="0" xfId="7" applyFont="1" applyBorder="1" applyAlignment="1" applyProtection="1"/>
    <xf numFmtId="0" fontId="12" fillId="0" borderId="30" xfId="5" applyBorder="1"/>
    <xf numFmtId="0" fontId="12" fillId="0" borderId="32" xfId="5" applyBorder="1"/>
    <xf numFmtId="0" fontId="1" fillId="0" borderId="32" xfId="6" applyBorder="1"/>
    <xf numFmtId="0" fontId="14" fillId="0" borderId="32" xfId="5" applyFont="1" applyBorder="1"/>
    <xf numFmtId="166" fontId="15" fillId="5" borderId="33" xfId="6" applyNumberFormat="1" applyFont="1" applyFill="1" applyBorder="1"/>
    <xf numFmtId="0" fontId="15" fillId="0" borderId="20" xfId="6" applyFont="1" applyBorder="1"/>
    <xf numFmtId="0" fontId="1" fillId="0" borderId="4" xfId="0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0" fillId="0" borderId="21" xfId="2" applyFont="1" applyFill="1" applyBorder="1"/>
    <xf numFmtId="9" fontId="0" fillId="0" borderId="22" xfId="2" applyFont="1" applyFill="1" applyBorder="1"/>
    <xf numFmtId="9" fontId="0" fillId="0" borderId="21" xfId="2" applyFont="1" applyBorder="1"/>
    <xf numFmtId="9" fontId="0" fillId="0" borderId="22" xfId="2" applyFont="1" applyBorder="1"/>
    <xf numFmtId="9" fontId="0" fillId="0" borderId="23" xfId="2" applyFont="1" applyFill="1" applyBorder="1"/>
    <xf numFmtId="9" fontId="0" fillId="0" borderId="24" xfId="2" applyFont="1" applyFill="1" applyBorder="1"/>
    <xf numFmtId="164" fontId="1" fillId="0" borderId="1" xfId="1" applyNumberFormat="1" applyFont="1" applyBorder="1"/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/>
    </xf>
    <xf numFmtId="42" fontId="9" fillId="0" borderId="6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4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Comma 2" xfId="7" xr:uid="{9EA0C9C5-A572-404D-BE6A-A9D42F4F9E9C}"/>
    <cellStyle name="Currency" xfId="1" builtinId="4"/>
    <cellStyle name="Currency 2" xfId="3" xr:uid="{00000000-0005-0000-0000-000001000000}"/>
    <cellStyle name="Explanatory Text" xfId="5" builtinId="53"/>
    <cellStyle name="Normal" xfId="0" builtinId="0"/>
    <cellStyle name="Normal 2" xfId="6" xr:uid="{61FF215F-0026-439B-AC0E-E1BEC3591478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9"/>
  <sheetViews>
    <sheetView tabSelected="1" zoomScaleNormal="100" workbookViewId="0">
      <selection activeCell="A4" sqref="A4:H4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36" customWidth="1"/>
    <col min="6" max="6" width="12.140625" style="11" bestFit="1" customWidth="1"/>
    <col min="7" max="7" width="11.85546875" bestFit="1" customWidth="1"/>
    <col min="8" max="8" width="12.85546875" customWidth="1"/>
    <col min="10" max="10" width="10.140625" bestFit="1" customWidth="1"/>
    <col min="11" max="11" width="8.42578125" bestFit="1" customWidth="1"/>
    <col min="12" max="12" width="9.140625" style="36" customWidth="1"/>
    <col min="13" max="13" width="11.42578125" customWidth="1"/>
    <col min="14" max="14" width="12" customWidth="1"/>
    <col min="15" max="15" width="10.85546875" customWidth="1"/>
  </cols>
  <sheetData>
    <row r="1" spans="1:15" x14ac:dyDescent="0.2">
      <c r="A1" s="162" t="s">
        <v>39</v>
      </c>
      <c r="B1" s="162"/>
      <c r="C1" s="162"/>
      <c r="D1" s="162"/>
      <c r="E1" s="162"/>
      <c r="F1" s="162"/>
      <c r="G1" s="162"/>
      <c r="H1" s="162"/>
      <c r="I1" s="36"/>
      <c r="J1" s="36"/>
      <c r="K1" s="36"/>
      <c r="M1" s="36"/>
      <c r="N1" s="36"/>
      <c r="O1" s="36"/>
    </row>
    <row r="2" spans="1:15" x14ac:dyDescent="0.2">
      <c r="A2" s="162" t="s">
        <v>50</v>
      </c>
      <c r="B2" s="162"/>
      <c r="C2" s="162"/>
      <c r="D2" s="162"/>
      <c r="E2" s="162"/>
      <c r="F2" s="162"/>
      <c r="G2" s="162" t="s">
        <v>48</v>
      </c>
      <c r="H2" s="162"/>
      <c r="I2" s="36"/>
      <c r="J2" s="36"/>
      <c r="K2" s="36"/>
      <c r="M2" s="36"/>
      <c r="N2" s="36"/>
      <c r="O2" s="36"/>
    </row>
    <row r="3" spans="1:15" ht="12.75" customHeight="1" x14ac:dyDescent="0.2">
      <c r="A3" s="163" t="s">
        <v>40</v>
      </c>
      <c r="B3" s="163"/>
      <c r="C3" s="163"/>
      <c r="D3" s="163"/>
      <c r="E3" s="163"/>
      <c r="F3" s="163"/>
      <c r="G3" s="163"/>
      <c r="H3" s="163"/>
      <c r="I3" s="36"/>
      <c r="J3" s="36"/>
      <c r="K3" s="36"/>
      <c r="M3" s="36"/>
      <c r="N3" s="36"/>
      <c r="O3" s="36"/>
    </row>
    <row r="4" spans="1:15" ht="12.75" customHeight="1" x14ac:dyDescent="0.2">
      <c r="A4" s="163" t="s">
        <v>47</v>
      </c>
      <c r="B4" s="163"/>
      <c r="C4" s="163"/>
      <c r="D4" s="163"/>
      <c r="E4" s="163"/>
      <c r="F4" s="163"/>
      <c r="G4" s="163"/>
      <c r="H4" s="163"/>
      <c r="I4" s="36"/>
      <c r="J4" s="36"/>
      <c r="K4" s="36"/>
      <c r="M4" s="36"/>
      <c r="N4" s="36"/>
      <c r="O4" s="36"/>
    </row>
    <row r="5" spans="1:15" x14ac:dyDescent="0.2">
      <c r="A5" s="36"/>
      <c r="B5" s="36"/>
      <c r="C5" s="36"/>
      <c r="D5" s="36"/>
      <c r="F5" s="6"/>
      <c r="G5" s="36"/>
      <c r="H5" s="36"/>
      <c r="I5" s="36"/>
      <c r="J5" s="36"/>
      <c r="K5" s="36"/>
      <c r="M5" s="36"/>
      <c r="N5" s="36"/>
      <c r="O5" s="36"/>
    </row>
    <row r="6" spans="1:15" x14ac:dyDescent="0.2">
      <c r="A6" s="174" t="s">
        <v>0</v>
      </c>
      <c r="B6" s="174"/>
      <c r="C6" s="174"/>
      <c r="D6" s="174"/>
      <c r="E6" s="174"/>
      <c r="F6" s="174"/>
      <c r="G6" s="174"/>
      <c r="H6" s="174"/>
      <c r="I6" s="1"/>
      <c r="J6" s="36"/>
      <c r="K6" s="36"/>
      <c r="M6" s="36"/>
      <c r="N6" s="36"/>
      <c r="O6" s="36"/>
    </row>
    <row r="7" spans="1:15" x14ac:dyDescent="0.2">
      <c r="A7" s="164" t="s">
        <v>1</v>
      </c>
      <c r="B7" s="164"/>
      <c r="C7" s="164"/>
      <c r="D7" s="175" t="s">
        <v>79</v>
      </c>
      <c r="E7" s="178" t="s">
        <v>80</v>
      </c>
      <c r="F7" s="164" t="s">
        <v>2</v>
      </c>
      <c r="G7" s="164"/>
      <c r="H7" s="164"/>
      <c r="I7" s="1"/>
      <c r="J7" s="38"/>
      <c r="K7" s="38"/>
      <c r="L7" s="38"/>
      <c r="M7" s="36"/>
      <c r="N7" s="36"/>
      <c r="O7" s="36"/>
    </row>
    <row r="8" spans="1:15" x14ac:dyDescent="0.2">
      <c r="A8" s="164"/>
      <c r="B8" s="164"/>
      <c r="C8" s="164"/>
      <c r="D8" s="176"/>
      <c r="E8" s="179"/>
      <c r="F8" s="105" t="s">
        <v>3</v>
      </c>
      <c r="G8" s="106" t="s">
        <v>4</v>
      </c>
      <c r="H8" s="164" t="s">
        <v>5</v>
      </c>
      <c r="I8" s="36"/>
      <c r="J8" s="38"/>
      <c r="K8" s="38"/>
      <c r="L8" s="38"/>
      <c r="O8" s="36"/>
    </row>
    <row r="9" spans="1:15" s="2" customFormat="1" x14ac:dyDescent="0.2">
      <c r="A9" s="164"/>
      <c r="B9" s="164"/>
      <c r="C9" s="164"/>
      <c r="D9" s="177"/>
      <c r="E9" s="180"/>
      <c r="F9" s="107" t="s">
        <v>49</v>
      </c>
      <c r="G9" s="108" t="s">
        <v>49</v>
      </c>
      <c r="H9" s="164"/>
      <c r="J9" s="151"/>
      <c r="K9" s="151"/>
      <c r="L9" s="36"/>
      <c r="M9" s="116" t="s">
        <v>54</v>
      </c>
      <c r="N9" s="117"/>
    </row>
    <row r="10" spans="1:15" x14ac:dyDescent="0.2">
      <c r="A10" s="159" t="s">
        <v>6</v>
      </c>
      <c r="B10" s="160"/>
      <c r="C10" s="161"/>
      <c r="D10" s="3"/>
      <c r="E10" s="3"/>
      <c r="F10" s="10"/>
      <c r="G10" s="4"/>
      <c r="H10" s="4"/>
      <c r="I10" s="36"/>
      <c r="J10" s="15" t="s">
        <v>42</v>
      </c>
      <c r="K10" s="15" t="s">
        <v>43</v>
      </c>
      <c r="M10" s="62" t="s">
        <v>3</v>
      </c>
      <c r="N10" s="63" t="s">
        <v>4</v>
      </c>
      <c r="O10" s="36"/>
    </row>
    <row r="11" spans="1:15" x14ac:dyDescent="0.2">
      <c r="A11" s="135" t="s">
        <v>41</v>
      </c>
      <c r="B11" s="136"/>
      <c r="C11" s="137"/>
      <c r="D11" s="49">
        <f>E11*K11</f>
        <v>0</v>
      </c>
      <c r="E11" s="40">
        <v>0</v>
      </c>
      <c r="F11" s="51">
        <f>ROUND(J11/K11*D11,0)</f>
        <v>0</v>
      </c>
      <c r="G11" s="52">
        <f>ROUND(F11*1.035,0)</f>
        <v>0</v>
      </c>
      <c r="H11" s="52">
        <f t="shared" ref="H11:H14" si="0">ROUND(SUM(F11:G11),0)</f>
        <v>0</v>
      </c>
      <c r="I11" s="36"/>
      <c r="J11" s="33">
        <v>0</v>
      </c>
      <c r="K11" s="15">
        <v>9</v>
      </c>
      <c r="M11" s="65">
        <f>SUM(J11)</f>
        <v>0</v>
      </c>
      <c r="N11" s="66">
        <f>M11*1.035</f>
        <v>0</v>
      </c>
      <c r="O11" s="36"/>
    </row>
    <row r="12" spans="1:15" x14ac:dyDescent="0.2">
      <c r="A12" s="135" t="s">
        <v>41</v>
      </c>
      <c r="B12" s="136"/>
      <c r="C12" s="137"/>
      <c r="D12" s="104">
        <f t="shared" ref="D12:D14" si="1">E12*K12</f>
        <v>0</v>
      </c>
      <c r="E12" s="40">
        <v>0</v>
      </c>
      <c r="F12" s="51">
        <f>ROUND(J12/K12*D12,0)</f>
        <v>0</v>
      </c>
      <c r="G12" s="52">
        <f>ROUND(F12*1.035,0)</f>
        <v>0</v>
      </c>
      <c r="H12" s="52">
        <f t="shared" si="0"/>
        <v>0</v>
      </c>
      <c r="I12" s="36"/>
      <c r="J12" s="33">
        <v>0</v>
      </c>
      <c r="K12" s="15">
        <v>9</v>
      </c>
      <c r="M12" s="65">
        <f t="shared" ref="M12:M14" si="2">SUM(J12)</f>
        <v>0</v>
      </c>
      <c r="N12" s="66">
        <f t="shared" ref="N12:N14" si="3">M12*1.035</f>
        <v>0</v>
      </c>
      <c r="O12" s="36"/>
    </row>
    <row r="13" spans="1:15" s="36" customFormat="1" x14ac:dyDescent="0.2">
      <c r="A13" s="135" t="s">
        <v>41</v>
      </c>
      <c r="B13" s="136"/>
      <c r="C13" s="137"/>
      <c r="D13" s="104">
        <f t="shared" si="1"/>
        <v>0</v>
      </c>
      <c r="E13" s="40">
        <v>0</v>
      </c>
      <c r="F13" s="51">
        <f>ROUND(J13/K13*D13,0)</f>
        <v>0</v>
      </c>
      <c r="G13" s="52">
        <f t="shared" ref="G13:G14" si="4">ROUND(F13*1.035,0)</f>
        <v>0</v>
      </c>
      <c r="H13" s="52">
        <f t="shared" si="0"/>
        <v>0</v>
      </c>
      <c r="J13" s="33">
        <v>0</v>
      </c>
      <c r="K13" s="15">
        <v>9</v>
      </c>
      <c r="M13" s="65">
        <f t="shared" si="2"/>
        <v>0</v>
      </c>
      <c r="N13" s="66">
        <f t="shared" si="3"/>
        <v>0</v>
      </c>
    </row>
    <row r="14" spans="1:15" s="36" customFormat="1" x14ac:dyDescent="0.2">
      <c r="A14" s="135" t="s">
        <v>41</v>
      </c>
      <c r="B14" s="136"/>
      <c r="C14" s="137"/>
      <c r="D14" s="104">
        <f t="shared" si="1"/>
        <v>0</v>
      </c>
      <c r="E14" s="40">
        <v>0</v>
      </c>
      <c r="F14" s="51">
        <f>ROUND(J14/K14*D14,0)</f>
        <v>0</v>
      </c>
      <c r="G14" s="52">
        <f t="shared" si="4"/>
        <v>0</v>
      </c>
      <c r="H14" s="52">
        <f t="shared" si="0"/>
        <v>0</v>
      </c>
      <c r="J14" s="33">
        <v>0</v>
      </c>
      <c r="K14" s="15">
        <v>9</v>
      </c>
      <c r="M14" s="67">
        <f t="shared" si="2"/>
        <v>0</v>
      </c>
      <c r="N14" s="68">
        <f t="shared" si="3"/>
        <v>0</v>
      </c>
    </row>
    <row r="15" spans="1:15" x14ac:dyDescent="0.2">
      <c r="A15" s="135"/>
      <c r="B15" s="136"/>
      <c r="C15" s="137"/>
      <c r="D15" s="49"/>
      <c r="E15" s="61"/>
      <c r="F15" s="51"/>
      <c r="G15" s="52"/>
      <c r="H15" s="52"/>
      <c r="I15" s="36"/>
      <c r="J15" s="37"/>
      <c r="K15" s="37"/>
      <c r="L15" s="38"/>
      <c r="M15" s="81"/>
      <c r="N15" s="81"/>
      <c r="O15" s="38"/>
    </row>
    <row r="16" spans="1:15" x14ac:dyDescent="0.2">
      <c r="A16" s="123" t="s">
        <v>35</v>
      </c>
      <c r="B16" s="124"/>
      <c r="C16" s="125"/>
      <c r="D16" s="7"/>
      <c r="E16" s="7"/>
      <c r="F16" s="51">
        <f>ROUND(SUM(F11:F15),0)</f>
        <v>0</v>
      </c>
      <c r="G16" s="52">
        <f>ROUND(SUM(G11:G15),0)</f>
        <v>0</v>
      </c>
      <c r="H16" s="52">
        <f>ROUND(SUM(F16:G16),0)</f>
        <v>0</v>
      </c>
      <c r="I16" s="36"/>
      <c r="J16" s="37"/>
      <c r="K16" s="37"/>
      <c r="L16" s="37"/>
      <c r="M16" s="81"/>
      <c r="N16" s="81"/>
      <c r="O16" s="36"/>
    </row>
    <row r="17" spans="1:16" x14ac:dyDescent="0.2">
      <c r="A17" s="159" t="s">
        <v>33</v>
      </c>
      <c r="B17" s="160"/>
      <c r="C17" s="161"/>
      <c r="D17" s="3"/>
      <c r="E17" s="3"/>
      <c r="F17" s="51"/>
      <c r="G17" s="52"/>
      <c r="H17" s="52"/>
      <c r="I17" s="36"/>
      <c r="J17" s="34" t="s">
        <v>51</v>
      </c>
      <c r="K17" s="37"/>
      <c r="L17" s="48"/>
      <c r="M17" s="36"/>
      <c r="N17" s="36"/>
      <c r="O17" s="64"/>
    </row>
    <row r="18" spans="1:16" x14ac:dyDescent="0.2">
      <c r="A18" s="138" t="s">
        <v>38</v>
      </c>
      <c r="B18" s="139"/>
      <c r="C18" s="140"/>
      <c r="D18" s="9">
        <v>0</v>
      </c>
      <c r="E18" s="9"/>
      <c r="F18" s="51">
        <f>ROUND(D18*J18,0)</f>
        <v>0</v>
      </c>
      <c r="G18" s="52">
        <f>ROUND(F18*1.03,0)</f>
        <v>0</v>
      </c>
      <c r="H18" s="52">
        <f t="shared" ref="H18:H29" si="5">ROUND(SUM(F18:G18),0)</f>
        <v>0</v>
      </c>
      <c r="I18" s="36"/>
      <c r="J18" s="33">
        <v>50000</v>
      </c>
      <c r="K18" s="37"/>
      <c r="L18" s="35"/>
      <c r="M18" s="118" t="s">
        <v>55</v>
      </c>
      <c r="N18" s="119"/>
      <c r="O18" s="36"/>
      <c r="P18" s="36"/>
    </row>
    <row r="19" spans="1:16" s="6" customFormat="1" x14ac:dyDescent="0.2">
      <c r="A19" s="141" t="s">
        <v>57</v>
      </c>
      <c r="B19" s="142"/>
      <c r="C19" s="143"/>
      <c r="D19" s="71">
        <v>0</v>
      </c>
      <c r="E19" s="71"/>
      <c r="F19" s="51">
        <f>ROUND(D19*J19,0)</f>
        <v>0</v>
      </c>
      <c r="G19" s="53">
        <f>ROUND(F19*1.03,0)</f>
        <v>0</v>
      </c>
      <c r="H19" s="52">
        <f t="shared" si="5"/>
        <v>0</v>
      </c>
      <c r="J19" s="33">
        <v>24000</v>
      </c>
      <c r="K19" s="37"/>
      <c r="L19" s="37"/>
      <c r="M19" s="72" t="s">
        <v>3</v>
      </c>
      <c r="N19" s="73" t="s">
        <v>4</v>
      </c>
    </row>
    <row r="20" spans="1:16" s="6" customFormat="1" x14ac:dyDescent="0.2">
      <c r="A20" s="141" t="s">
        <v>56</v>
      </c>
      <c r="B20" s="142"/>
      <c r="C20" s="143"/>
      <c r="D20" s="71">
        <v>0</v>
      </c>
      <c r="E20" s="71"/>
      <c r="F20" s="51">
        <f>ROUND(D20*J20,0)</f>
        <v>0</v>
      </c>
      <c r="G20" s="53">
        <f>ROUND(F20*1.03,0)</f>
        <v>0</v>
      </c>
      <c r="H20" s="52">
        <f t="shared" si="5"/>
        <v>0</v>
      </c>
      <c r="J20" s="33">
        <v>0</v>
      </c>
      <c r="K20" s="37"/>
      <c r="L20" s="37"/>
      <c r="M20" s="109" t="e">
        <f>SUM(F11/J11)</f>
        <v>#DIV/0!</v>
      </c>
      <c r="N20" s="110" t="e">
        <f>G11/N11</f>
        <v>#DIV/0!</v>
      </c>
    </row>
    <row r="21" spans="1:16" s="6" customFormat="1" x14ac:dyDescent="0.2">
      <c r="A21" s="141" t="s">
        <v>58</v>
      </c>
      <c r="B21" s="142"/>
      <c r="C21" s="143"/>
      <c r="D21" s="71">
        <v>0</v>
      </c>
      <c r="E21" s="71"/>
      <c r="F21" s="51">
        <v>0</v>
      </c>
      <c r="G21" s="53">
        <f>ROUND(F21*1.03,0)</f>
        <v>0</v>
      </c>
      <c r="H21" s="52">
        <f t="shared" si="5"/>
        <v>0</v>
      </c>
      <c r="J21" s="33">
        <v>0</v>
      </c>
      <c r="K21" s="37"/>
      <c r="L21" s="37"/>
      <c r="M21" s="111" t="e">
        <f t="shared" ref="M21:M23" si="6">SUM(F12/J12)</f>
        <v>#DIV/0!</v>
      </c>
      <c r="N21" s="112" t="e">
        <f t="shared" ref="N21:N23" si="7">G12/N12</f>
        <v>#DIV/0!</v>
      </c>
    </row>
    <row r="22" spans="1:16" x14ac:dyDescent="0.2">
      <c r="A22" s="132" t="s">
        <v>52</v>
      </c>
      <c r="B22" s="133"/>
      <c r="C22" s="134"/>
      <c r="D22" s="9">
        <v>0</v>
      </c>
      <c r="E22" s="9"/>
      <c r="F22" s="51">
        <v>0</v>
      </c>
      <c r="G22" s="52">
        <f t="shared" ref="G22" si="8">ROUND(F22*1.03,0)</f>
        <v>0</v>
      </c>
      <c r="H22" s="52">
        <f t="shared" si="5"/>
        <v>0</v>
      </c>
      <c r="I22" s="36"/>
      <c r="J22" s="33">
        <v>0</v>
      </c>
      <c r="K22" s="37"/>
      <c r="L22" s="37"/>
      <c r="M22" s="111" t="e">
        <f t="shared" si="6"/>
        <v>#DIV/0!</v>
      </c>
      <c r="N22" s="112" t="e">
        <f t="shared" si="7"/>
        <v>#DIV/0!</v>
      </c>
      <c r="O22" s="36"/>
      <c r="P22" s="36"/>
    </row>
    <row r="23" spans="1:16" x14ac:dyDescent="0.2">
      <c r="A23" s="135"/>
      <c r="B23" s="136"/>
      <c r="C23" s="137"/>
      <c r="D23" s="49"/>
      <c r="E23" s="61"/>
      <c r="F23" s="51"/>
      <c r="G23" s="52"/>
      <c r="H23" s="52"/>
      <c r="I23" s="36"/>
      <c r="J23" s="37"/>
      <c r="K23" s="37"/>
      <c r="L23" s="37"/>
      <c r="M23" s="113" t="e">
        <f t="shared" si="6"/>
        <v>#DIV/0!</v>
      </c>
      <c r="N23" s="114" t="e">
        <f t="shared" si="7"/>
        <v>#DIV/0!</v>
      </c>
      <c r="O23" s="36"/>
      <c r="P23" s="36"/>
    </row>
    <row r="24" spans="1:16" s="6" customFormat="1" x14ac:dyDescent="0.2">
      <c r="A24" s="165" t="s">
        <v>61</v>
      </c>
      <c r="B24" s="166"/>
      <c r="C24" s="167"/>
      <c r="D24" s="74"/>
      <c r="E24" s="74"/>
      <c r="F24" s="51">
        <f>ROUND(SUM(F18:F23),0)</f>
        <v>0</v>
      </c>
      <c r="G24" s="53">
        <f>ROUND(SUM(G18:G23),0)</f>
        <v>0</v>
      </c>
      <c r="H24" s="52">
        <f t="shared" si="5"/>
        <v>0</v>
      </c>
      <c r="J24" s="70"/>
      <c r="K24" s="37"/>
      <c r="L24" s="75"/>
    </row>
    <row r="25" spans="1:16" s="6" customFormat="1" x14ac:dyDescent="0.2">
      <c r="A25" s="129" t="s">
        <v>34</v>
      </c>
      <c r="B25" s="130"/>
      <c r="C25" s="131"/>
      <c r="D25" s="76"/>
      <c r="E25" s="76"/>
      <c r="F25" s="51"/>
      <c r="G25" s="53"/>
      <c r="H25" s="52"/>
      <c r="J25" s="35"/>
      <c r="K25" s="37"/>
    </row>
    <row r="26" spans="1:16" s="6" customFormat="1" x14ac:dyDescent="0.2">
      <c r="A26" s="141" t="s">
        <v>37</v>
      </c>
      <c r="B26" s="142"/>
      <c r="C26" s="143"/>
      <c r="D26" s="40">
        <v>0.31</v>
      </c>
      <c r="E26" s="77"/>
      <c r="F26" s="51">
        <f>ROUND(F16*$D$26,0)</f>
        <v>0</v>
      </c>
      <c r="G26" s="53">
        <f>ROUND(G16*$D$26,0)</f>
        <v>0</v>
      </c>
      <c r="H26" s="52">
        <f t="shared" si="5"/>
        <v>0</v>
      </c>
      <c r="J26" s="37"/>
      <c r="K26" s="37"/>
      <c r="L26" s="78"/>
      <c r="M26" s="36"/>
      <c r="N26" s="36"/>
    </row>
    <row r="27" spans="1:16" s="6" customFormat="1" x14ac:dyDescent="0.2">
      <c r="A27" s="168" t="s">
        <v>38</v>
      </c>
      <c r="B27" s="169"/>
      <c r="C27" s="170"/>
      <c r="D27" s="40">
        <v>0.23</v>
      </c>
      <c r="E27" s="77"/>
      <c r="F27" s="51">
        <f>ROUND(F18*$D$27,0)</f>
        <v>0</v>
      </c>
      <c r="G27" s="53">
        <f>ROUND(G18*$D$27,0)</f>
        <v>0</v>
      </c>
      <c r="H27" s="52">
        <f t="shared" si="5"/>
        <v>0</v>
      </c>
      <c r="J27" s="37"/>
      <c r="K27" s="37"/>
      <c r="M27" s="43"/>
      <c r="N27" s="36"/>
    </row>
    <row r="28" spans="1:16" s="6" customFormat="1" x14ac:dyDescent="0.2">
      <c r="A28" s="141" t="s">
        <v>53</v>
      </c>
      <c r="B28" s="142"/>
      <c r="C28" s="143"/>
      <c r="D28" s="40">
        <v>0.02</v>
      </c>
      <c r="E28" s="77"/>
      <c r="F28" s="51">
        <f>ROUND((F19+F20+F21)*$D$28,0)</f>
        <v>0</v>
      </c>
      <c r="G28" s="53">
        <f>ROUND((G19+G20+G21)*$D$28,0)</f>
        <v>0</v>
      </c>
      <c r="H28" s="52">
        <f t="shared" si="5"/>
        <v>0</v>
      </c>
      <c r="J28" s="37"/>
      <c r="K28" s="37"/>
      <c r="M28" s="36"/>
      <c r="N28" s="44"/>
    </row>
    <row r="29" spans="1:16" x14ac:dyDescent="0.2">
      <c r="A29" s="132" t="s">
        <v>52</v>
      </c>
      <c r="B29" s="133"/>
      <c r="C29" s="134"/>
      <c r="D29" s="40">
        <v>0.14000000000000001</v>
      </c>
      <c r="E29" s="40"/>
      <c r="F29" s="18">
        <f>ROUND(F22*$D$29,0)</f>
        <v>0</v>
      </c>
      <c r="G29" s="20">
        <f>ROUND(G22*$D$29,0)</f>
        <v>0</v>
      </c>
      <c r="H29" s="52">
        <f t="shared" si="5"/>
        <v>0</v>
      </c>
      <c r="I29" s="36"/>
      <c r="J29" s="37"/>
      <c r="K29" s="37"/>
      <c r="M29" s="36"/>
      <c r="N29" s="36"/>
      <c r="O29" s="36"/>
      <c r="P29" s="36"/>
    </row>
    <row r="30" spans="1:16" x14ac:dyDescent="0.2">
      <c r="A30" s="135"/>
      <c r="B30" s="136"/>
      <c r="C30" s="137"/>
      <c r="D30" s="40"/>
      <c r="E30" s="40"/>
      <c r="F30" s="18"/>
      <c r="G30" s="20"/>
      <c r="H30" s="19"/>
      <c r="I30" s="36"/>
      <c r="J30" s="37"/>
      <c r="K30" s="37"/>
      <c r="M30" s="36"/>
      <c r="N30" s="36"/>
      <c r="O30" s="36"/>
      <c r="P30" s="36"/>
    </row>
    <row r="31" spans="1:16" x14ac:dyDescent="0.2">
      <c r="A31" s="123" t="s">
        <v>36</v>
      </c>
      <c r="B31" s="124"/>
      <c r="C31" s="125"/>
      <c r="D31" s="50"/>
      <c r="E31" s="59"/>
      <c r="F31" s="18">
        <f>ROUND(SUM(F26:F29),0)</f>
        <v>0</v>
      </c>
      <c r="G31" s="20">
        <f>ROUND(SUM(G26:G29),0)</f>
        <v>0</v>
      </c>
      <c r="H31" s="19">
        <f>ROUND(SUM(F31:G31),0)</f>
        <v>0</v>
      </c>
      <c r="I31" s="36"/>
      <c r="J31" s="37"/>
      <c r="K31" s="37"/>
      <c r="M31" s="36"/>
      <c r="N31" s="36"/>
      <c r="O31" s="43"/>
    </row>
    <row r="32" spans="1:16" x14ac:dyDescent="0.2">
      <c r="A32" s="171" t="s">
        <v>7</v>
      </c>
      <c r="B32" s="172"/>
      <c r="C32" s="173"/>
      <c r="D32" s="3"/>
      <c r="E32" s="3"/>
      <c r="F32" s="21">
        <f>ROUND(F31+F24+F16,0)</f>
        <v>0</v>
      </c>
      <c r="G32" s="57">
        <f>ROUND(G31+G24+G16,0)</f>
        <v>0</v>
      </c>
      <c r="H32" s="22">
        <f>ROUND(SUM(F32:G32),0)</f>
        <v>0</v>
      </c>
      <c r="I32" s="36"/>
      <c r="J32" s="39"/>
      <c r="K32" s="39"/>
      <c r="L32" s="39"/>
      <c r="M32" s="38"/>
      <c r="N32" s="36"/>
      <c r="O32" s="36"/>
    </row>
    <row r="33" spans="1:15" x14ac:dyDescent="0.2">
      <c r="A33" s="171"/>
      <c r="B33" s="172"/>
      <c r="C33" s="173"/>
      <c r="D33" s="3"/>
      <c r="E33" s="3"/>
      <c r="F33" s="21"/>
      <c r="G33" s="22"/>
      <c r="H33" s="22"/>
      <c r="I33" s="36"/>
      <c r="J33" s="39"/>
      <c r="K33" s="39"/>
      <c r="L33" s="39"/>
      <c r="O33" s="36"/>
    </row>
    <row r="34" spans="1:15" x14ac:dyDescent="0.2">
      <c r="A34" s="159" t="s">
        <v>8</v>
      </c>
      <c r="B34" s="160"/>
      <c r="C34" s="161"/>
      <c r="D34" s="3"/>
      <c r="E34" s="3"/>
      <c r="F34" s="18">
        <v>0</v>
      </c>
      <c r="G34" s="19">
        <v>0</v>
      </c>
      <c r="H34" s="19">
        <f>ROUND(SUM(F34:G34),0)</f>
        <v>0</v>
      </c>
      <c r="I34" s="36"/>
      <c r="J34" s="37"/>
      <c r="K34" s="39"/>
      <c r="L34" s="39"/>
      <c r="O34" s="36"/>
    </row>
    <row r="35" spans="1:15" x14ac:dyDescent="0.2">
      <c r="A35" s="159"/>
      <c r="B35" s="160"/>
      <c r="C35" s="161"/>
      <c r="D35" s="3"/>
      <c r="E35" s="3"/>
      <c r="F35" s="18"/>
      <c r="G35" s="19"/>
      <c r="H35" s="19"/>
      <c r="I35" s="36"/>
      <c r="J35" s="37"/>
      <c r="K35" s="39"/>
      <c r="L35" s="39"/>
      <c r="O35" s="36"/>
    </row>
    <row r="36" spans="1:15" x14ac:dyDescent="0.2">
      <c r="A36" s="159" t="s">
        <v>9</v>
      </c>
      <c r="B36" s="160"/>
      <c r="C36" s="161"/>
      <c r="D36" s="3"/>
      <c r="E36" s="3"/>
      <c r="F36" s="18"/>
      <c r="G36" s="19"/>
      <c r="H36" s="19"/>
      <c r="I36" s="36"/>
      <c r="J36" s="37"/>
      <c r="K36" s="37"/>
      <c r="L36" s="37"/>
    </row>
    <row r="37" spans="1:15" x14ac:dyDescent="0.2">
      <c r="A37" s="123" t="s">
        <v>14</v>
      </c>
      <c r="B37" s="124"/>
      <c r="C37" s="125"/>
      <c r="D37" s="7"/>
      <c r="E37" s="7"/>
      <c r="F37" s="18">
        <v>0</v>
      </c>
      <c r="G37" s="19">
        <v>0</v>
      </c>
      <c r="H37" s="115">
        <f t="shared" ref="H37:H38" si="9">ROUND(SUM(F37:G37),0)</f>
        <v>0</v>
      </c>
      <c r="I37" s="36"/>
      <c r="J37" s="37"/>
      <c r="K37" s="37"/>
      <c r="L37" s="37"/>
    </row>
    <row r="38" spans="1:15" x14ac:dyDescent="0.2">
      <c r="A38" s="123" t="s">
        <v>15</v>
      </c>
      <c r="B38" s="124"/>
      <c r="C38" s="125"/>
      <c r="D38" s="7"/>
      <c r="E38" s="7"/>
      <c r="F38" s="18">
        <v>0</v>
      </c>
      <c r="G38" s="19">
        <v>0</v>
      </c>
      <c r="H38" s="115">
        <f t="shared" si="9"/>
        <v>0</v>
      </c>
      <c r="I38" s="36"/>
      <c r="J38" s="37"/>
      <c r="K38" s="37"/>
      <c r="L38" s="37"/>
    </row>
    <row r="39" spans="1:15" x14ac:dyDescent="0.2">
      <c r="A39" s="126" t="s">
        <v>29</v>
      </c>
      <c r="B39" s="127"/>
      <c r="C39" s="128"/>
      <c r="D39" s="47"/>
      <c r="E39" s="60"/>
      <c r="F39" s="21">
        <f>ROUND(SUM(F37:F38),0)</f>
        <v>0</v>
      </c>
      <c r="G39" s="22">
        <f>ROUND(SUM(G37:G38),0)</f>
        <v>0</v>
      </c>
      <c r="H39" s="22">
        <f>ROUND(SUM(F39:G39),0)</f>
        <v>0</v>
      </c>
      <c r="I39" s="36"/>
      <c r="J39" s="39"/>
      <c r="K39" s="39"/>
      <c r="L39" s="39"/>
    </row>
    <row r="40" spans="1:15" x14ac:dyDescent="0.2">
      <c r="A40" s="126"/>
      <c r="B40" s="127"/>
      <c r="C40" s="128"/>
      <c r="D40" s="47"/>
      <c r="E40" s="60"/>
      <c r="F40" s="21"/>
      <c r="G40" s="22"/>
      <c r="H40" s="22"/>
      <c r="I40" s="36"/>
      <c r="J40" s="39"/>
      <c r="K40" s="39"/>
      <c r="L40" s="39"/>
    </row>
    <row r="41" spans="1:15" ht="12.75" hidden="1" customHeight="1" x14ac:dyDescent="0.2">
      <c r="A41" s="159" t="s">
        <v>10</v>
      </c>
      <c r="B41" s="160"/>
      <c r="C41" s="161"/>
      <c r="D41" s="3"/>
      <c r="E41" s="3"/>
      <c r="F41" s="18">
        <v>0</v>
      </c>
      <c r="G41" s="19"/>
      <c r="H41" s="19"/>
      <c r="I41" s="36"/>
      <c r="J41" s="37"/>
      <c r="K41" s="37"/>
      <c r="L41" s="37"/>
    </row>
    <row r="42" spans="1:15" ht="12.75" hidden="1" customHeight="1" x14ac:dyDescent="0.2">
      <c r="A42" s="123" t="s">
        <v>16</v>
      </c>
      <c r="B42" s="124"/>
      <c r="C42" s="125"/>
      <c r="D42" s="7"/>
      <c r="E42" s="7"/>
      <c r="F42" s="18"/>
      <c r="G42" s="19"/>
      <c r="H42" s="19"/>
      <c r="I42" s="36"/>
      <c r="J42" s="37"/>
      <c r="K42" s="37"/>
      <c r="L42" s="37"/>
    </row>
    <row r="43" spans="1:15" ht="12.75" hidden="1" customHeight="1" x14ac:dyDescent="0.2">
      <c r="A43" s="123" t="s">
        <v>17</v>
      </c>
      <c r="B43" s="124"/>
      <c r="C43" s="125"/>
      <c r="D43" s="7"/>
      <c r="E43" s="7"/>
      <c r="F43" s="18">
        <v>0</v>
      </c>
      <c r="G43" s="19">
        <v>0</v>
      </c>
      <c r="H43" s="19"/>
      <c r="I43" s="36"/>
      <c r="J43" s="37"/>
      <c r="K43" s="37"/>
      <c r="L43" s="37"/>
    </row>
    <row r="44" spans="1:15" ht="12.75" hidden="1" customHeight="1" x14ac:dyDescent="0.2">
      <c r="A44" s="123" t="s">
        <v>18</v>
      </c>
      <c r="B44" s="124"/>
      <c r="C44" s="125"/>
      <c r="D44" s="7"/>
      <c r="E44" s="7"/>
      <c r="F44" s="18"/>
      <c r="G44" s="19"/>
      <c r="H44" s="19"/>
      <c r="I44" s="36"/>
      <c r="J44" s="37"/>
      <c r="K44" s="37"/>
      <c r="L44" s="37"/>
    </row>
    <row r="45" spans="1:15" ht="12.75" hidden="1" customHeight="1" x14ac:dyDescent="0.2">
      <c r="A45" s="123" t="s">
        <v>19</v>
      </c>
      <c r="B45" s="124"/>
      <c r="C45" s="125"/>
      <c r="D45" s="7"/>
      <c r="E45" s="7"/>
      <c r="F45" s="18"/>
      <c r="G45" s="19"/>
      <c r="H45" s="19"/>
      <c r="I45" s="36"/>
      <c r="J45" s="37"/>
      <c r="K45" s="37"/>
      <c r="L45" s="37"/>
    </row>
    <row r="46" spans="1:15" ht="12.75" hidden="1" customHeight="1" x14ac:dyDescent="0.2">
      <c r="A46" s="123" t="s">
        <v>20</v>
      </c>
      <c r="B46" s="124"/>
      <c r="C46" s="125"/>
      <c r="D46" s="7"/>
      <c r="E46" s="7"/>
      <c r="F46" s="18"/>
      <c r="G46" s="19"/>
      <c r="H46" s="19"/>
      <c r="I46" s="36"/>
      <c r="J46" s="37"/>
      <c r="K46" s="37"/>
      <c r="L46" s="37"/>
    </row>
    <row r="47" spans="1:15" ht="12.75" hidden="1" customHeight="1" x14ac:dyDescent="0.2">
      <c r="A47" s="126" t="s">
        <v>28</v>
      </c>
      <c r="B47" s="127"/>
      <c r="C47" s="128"/>
      <c r="D47" s="47"/>
      <c r="E47" s="60"/>
      <c r="F47" s="21">
        <f>SUM(F42:F46)</f>
        <v>0</v>
      </c>
      <c r="G47" s="22">
        <f>SUM(G42:G46)</f>
        <v>0</v>
      </c>
      <c r="H47" s="22">
        <f>SUM(F47:G47)</f>
        <v>0</v>
      </c>
      <c r="I47" s="36"/>
      <c r="J47" s="39"/>
      <c r="K47" s="37"/>
      <c r="L47" s="37"/>
    </row>
    <row r="48" spans="1:15" ht="12.75" hidden="1" customHeight="1" x14ac:dyDescent="0.2">
      <c r="A48" s="126"/>
      <c r="B48" s="127"/>
      <c r="C48" s="128"/>
      <c r="D48" s="47"/>
      <c r="E48" s="60"/>
      <c r="F48" s="21"/>
      <c r="G48" s="22"/>
      <c r="H48" s="22"/>
      <c r="I48" s="36"/>
      <c r="J48" s="39"/>
      <c r="K48" s="37"/>
      <c r="L48" s="37"/>
    </row>
    <row r="49" spans="1:14" x14ac:dyDescent="0.2">
      <c r="A49" s="156" t="s">
        <v>11</v>
      </c>
      <c r="B49" s="157"/>
      <c r="C49" s="158"/>
      <c r="D49" s="8"/>
      <c r="E49" s="8"/>
      <c r="F49" s="18"/>
      <c r="G49" s="19"/>
      <c r="H49" s="19"/>
      <c r="I49" s="36"/>
      <c r="J49" s="37"/>
      <c r="K49" s="37"/>
      <c r="L49" s="37"/>
    </row>
    <row r="50" spans="1:14" x14ac:dyDescent="0.2">
      <c r="A50" s="123" t="s">
        <v>21</v>
      </c>
      <c r="B50" s="124"/>
      <c r="C50" s="125"/>
      <c r="D50" s="7"/>
      <c r="E50" s="7"/>
      <c r="F50" s="18">
        <v>0</v>
      </c>
      <c r="G50" s="19">
        <v>0</v>
      </c>
      <c r="H50" s="115">
        <f t="shared" ref="H50:H57" si="10">ROUND(SUM(F50:G50),0)</f>
        <v>0</v>
      </c>
      <c r="I50" s="36"/>
      <c r="J50" s="37"/>
      <c r="K50" s="37"/>
      <c r="L50" s="37"/>
    </row>
    <row r="51" spans="1:14" x14ac:dyDescent="0.2">
      <c r="A51" s="123" t="s">
        <v>22</v>
      </c>
      <c r="B51" s="124"/>
      <c r="C51" s="125"/>
      <c r="D51" s="7"/>
      <c r="E51" s="7"/>
      <c r="F51" s="18">
        <v>0</v>
      </c>
      <c r="G51" s="19">
        <v>0</v>
      </c>
      <c r="H51" s="115">
        <f t="shared" si="10"/>
        <v>0</v>
      </c>
      <c r="I51" s="36"/>
      <c r="J51" s="37"/>
      <c r="K51" s="37"/>
      <c r="L51" s="37"/>
    </row>
    <row r="52" spans="1:14" x14ac:dyDescent="0.2">
      <c r="A52" s="123" t="s">
        <v>23</v>
      </c>
      <c r="B52" s="124"/>
      <c r="C52" s="125"/>
      <c r="D52" s="7"/>
      <c r="E52" s="7"/>
      <c r="F52" s="18">
        <v>0</v>
      </c>
      <c r="G52" s="19">
        <v>0</v>
      </c>
      <c r="H52" s="115">
        <f t="shared" si="10"/>
        <v>0</v>
      </c>
      <c r="I52" s="36"/>
      <c r="J52" s="37"/>
      <c r="K52" s="37"/>
      <c r="L52" s="37"/>
    </row>
    <row r="53" spans="1:14" ht="12.75" customHeight="1" x14ac:dyDescent="0.2">
      <c r="A53" s="123" t="s">
        <v>24</v>
      </c>
      <c r="B53" s="124"/>
      <c r="C53" s="125"/>
      <c r="D53" s="7"/>
      <c r="E53" s="7"/>
      <c r="F53" s="18">
        <v>0</v>
      </c>
      <c r="G53" s="19">
        <v>0</v>
      </c>
      <c r="H53" s="115">
        <f t="shared" si="10"/>
        <v>0</v>
      </c>
      <c r="I53" s="36"/>
      <c r="J53" s="37"/>
      <c r="K53" s="37"/>
      <c r="L53" s="37"/>
    </row>
    <row r="54" spans="1:14" x14ac:dyDescent="0.2">
      <c r="A54" s="123" t="s">
        <v>25</v>
      </c>
      <c r="B54" s="124"/>
      <c r="C54" s="125"/>
      <c r="D54" s="7"/>
      <c r="E54" s="7"/>
      <c r="F54" s="18">
        <v>0</v>
      </c>
      <c r="G54" s="19">
        <v>0</v>
      </c>
      <c r="H54" s="115">
        <f t="shared" si="10"/>
        <v>0</v>
      </c>
      <c r="I54" s="36"/>
      <c r="J54" s="37"/>
      <c r="K54" s="37"/>
      <c r="L54" s="37"/>
    </row>
    <row r="55" spans="1:14" ht="12.75" customHeight="1" x14ac:dyDescent="0.2">
      <c r="A55" s="123" t="s">
        <v>26</v>
      </c>
      <c r="B55" s="124"/>
      <c r="C55" s="125"/>
      <c r="D55" s="7"/>
      <c r="E55" s="7"/>
      <c r="F55" s="18">
        <v>0</v>
      </c>
      <c r="G55" s="19">
        <v>0</v>
      </c>
      <c r="H55" s="115">
        <f t="shared" si="10"/>
        <v>0</v>
      </c>
      <c r="I55" s="36"/>
      <c r="J55" s="36"/>
      <c r="K55" s="36"/>
    </row>
    <row r="56" spans="1:14" x14ac:dyDescent="0.2">
      <c r="A56" s="123" t="s">
        <v>32</v>
      </c>
      <c r="B56" s="124"/>
      <c r="C56" s="125"/>
      <c r="D56" s="7">
        <f>D20</f>
        <v>0</v>
      </c>
      <c r="E56" s="7"/>
      <c r="F56" s="18">
        <f>ROUND(J57*K57*D56,0)</f>
        <v>0</v>
      </c>
      <c r="G56" s="19">
        <f>ROUND(F56,0)</f>
        <v>0</v>
      </c>
      <c r="H56" s="115">
        <f t="shared" si="10"/>
        <v>0</v>
      </c>
      <c r="I56" s="36"/>
      <c r="J56" s="16" t="s">
        <v>44</v>
      </c>
      <c r="K56" s="16" t="s">
        <v>45</v>
      </c>
      <c r="L56" s="41"/>
    </row>
    <row r="57" spans="1:14" x14ac:dyDescent="0.2">
      <c r="A57" s="123" t="s">
        <v>20</v>
      </c>
      <c r="B57" s="124"/>
      <c r="C57" s="125"/>
      <c r="D57" s="50"/>
      <c r="E57" s="59"/>
      <c r="F57" s="18">
        <v>0</v>
      </c>
      <c r="G57" s="19">
        <v>0</v>
      </c>
      <c r="H57" s="115">
        <f t="shared" si="10"/>
        <v>0</v>
      </c>
      <c r="I57" s="36"/>
      <c r="J57" s="31">
        <v>369.65</v>
      </c>
      <c r="K57" s="15">
        <v>24</v>
      </c>
      <c r="L57" s="42"/>
      <c r="M57" s="5"/>
      <c r="N57" s="5"/>
    </row>
    <row r="58" spans="1:14" x14ac:dyDescent="0.2">
      <c r="A58" s="126" t="s">
        <v>27</v>
      </c>
      <c r="B58" s="127"/>
      <c r="C58" s="128"/>
      <c r="D58" s="47"/>
      <c r="E58" s="60"/>
      <c r="F58" s="21">
        <f>ROUND(SUM(F50:F57),0)</f>
        <v>0</v>
      </c>
      <c r="G58" s="22">
        <f>ROUND(SUM(G50:G57),0)</f>
        <v>0</v>
      </c>
      <c r="H58" s="115">
        <f>ROUND(SUM(F58:G58),0)</f>
        <v>0</v>
      </c>
      <c r="I58" s="36"/>
      <c r="J58" s="31">
        <v>388.13</v>
      </c>
      <c r="K58" s="32"/>
      <c r="L58" s="45"/>
    </row>
    <row r="59" spans="1:14" ht="13.5" thickBot="1" x14ac:dyDescent="0.25">
      <c r="A59" s="144" t="s">
        <v>12</v>
      </c>
      <c r="B59" s="145"/>
      <c r="C59" s="146"/>
      <c r="D59" s="14"/>
      <c r="E59" s="14"/>
      <c r="F59" s="23">
        <f>ROUND(F58+F47+F39+F34+F32,0)</f>
        <v>0</v>
      </c>
      <c r="G59" s="24">
        <f>ROUND(G58+G47+G39+G34+G32,0)</f>
        <v>0</v>
      </c>
      <c r="H59" s="24">
        <f>ROUND(SUM(F59:G59),0)</f>
        <v>0</v>
      </c>
      <c r="I59" s="36"/>
      <c r="J59" s="39"/>
      <c r="K59" s="39"/>
      <c r="L59" s="39"/>
    </row>
    <row r="60" spans="1:14" s="5" customFormat="1" x14ac:dyDescent="0.2">
      <c r="A60" s="147" t="s">
        <v>30</v>
      </c>
      <c r="B60" s="148"/>
      <c r="C60" s="149"/>
      <c r="D60" s="13"/>
      <c r="E60" s="13"/>
      <c r="F60" s="54">
        <f>ROUND(F59-F56-F34-F54,0)</f>
        <v>0</v>
      </c>
      <c r="G60" s="55">
        <f>ROUND(G59-G56-G34-G54,0)</f>
        <v>0</v>
      </c>
      <c r="H60" s="55">
        <f>ROUND(SUM(F60:G60),0)</f>
        <v>0</v>
      </c>
      <c r="I60" s="56"/>
      <c r="J60" s="37"/>
      <c r="K60" s="37"/>
      <c r="L60" s="37"/>
      <c r="M60"/>
      <c r="N60"/>
    </row>
    <row r="61" spans="1:14" ht="13.5" thickBot="1" x14ac:dyDescent="0.25">
      <c r="A61" s="144" t="s">
        <v>46</v>
      </c>
      <c r="B61" s="145"/>
      <c r="C61" s="146"/>
      <c r="D61" s="17">
        <v>0.52</v>
      </c>
      <c r="E61" s="17"/>
      <c r="F61" s="25">
        <f>ROUND(F60*$D$61,0)</f>
        <v>0</v>
      </c>
      <c r="G61" s="30">
        <f>ROUND(G60*$D$61,0)</f>
        <v>0</v>
      </c>
      <c r="H61" s="26">
        <f>ROUND(SUM(F61:G61),0)</f>
        <v>0</v>
      </c>
      <c r="I61" s="36"/>
      <c r="J61" s="39"/>
      <c r="K61" s="37"/>
      <c r="L61" s="37"/>
    </row>
    <row r="62" spans="1:14" ht="13.5" thickBot="1" x14ac:dyDescent="0.25">
      <c r="A62" s="120" t="s">
        <v>13</v>
      </c>
      <c r="B62" s="121"/>
      <c r="C62" s="122"/>
      <c r="D62" s="12"/>
      <c r="E62" s="12"/>
      <c r="F62" s="27">
        <f>ROUND(F61+F59,0)</f>
        <v>0</v>
      </c>
      <c r="G62" s="28">
        <f>ROUND(G61+G59,0)</f>
        <v>0</v>
      </c>
      <c r="H62" s="29">
        <f>ROUND(SUM(F62:G62),0)</f>
        <v>0</v>
      </c>
      <c r="I62" s="36"/>
      <c r="J62" s="39"/>
      <c r="K62" s="39"/>
      <c r="L62" s="39"/>
    </row>
    <row r="63" spans="1:14" x14ac:dyDescent="0.2">
      <c r="A63" s="154" t="s">
        <v>31</v>
      </c>
      <c r="B63" s="154"/>
      <c r="C63" s="154"/>
      <c r="D63" s="154"/>
      <c r="E63" s="154"/>
      <c r="F63" s="154"/>
      <c r="G63" s="154"/>
      <c r="H63" s="152">
        <f>ROUND(H62,0)</f>
        <v>0</v>
      </c>
      <c r="I63" s="36"/>
      <c r="J63" s="36"/>
      <c r="K63" s="36"/>
    </row>
    <row r="64" spans="1:14" x14ac:dyDescent="0.2">
      <c r="A64" s="155"/>
      <c r="B64" s="155"/>
      <c r="C64" s="155"/>
      <c r="D64" s="155"/>
      <c r="E64" s="155"/>
      <c r="F64" s="155"/>
      <c r="G64" s="155"/>
      <c r="H64" s="153"/>
      <c r="I64" s="36"/>
      <c r="J64" s="36"/>
      <c r="K64" s="36"/>
      <c r="M64" s="6"/>
      <c r="N64" s="6"/>
    </row>
    <row r="65" spans="1:14" x14ac:dyDescent="0.2">
      <c r="F65" s="6"/>
      <c r="M65" s="6"/>
      <c r="N65" s="6"/>
    </row>
    <row r="66" spans="1:14" s="6" customFormat="1" x14ac:dyDescent="0.2">
      <c r="A66" s="79" t="s">
        <v>59</v>
      </c>
      <c r="D66" s="69"/>
      <c r="E66" s="69"/>
      <c r="M66"/>
      <c r="N66"/>
    </row>
    <row r="67" spans="1:14" s="6" customFormat="1" x14ac:dyDescent="0.2">
      <c r="A67" s="80" t="s">
        <v>60</v>
      </c>
      <c r="B67" s="69"/>
      <c r="C67" s="69"/>
      <c r="D67" s="69"/>
      <c r="E67" s="69"/>
      <c r="M67"/>
      <c r="N67"/>
    </row>
    <row r="68" spans="1:14" x14ac:dyDescent="0.2">
      <c r="A68" s="150"/>
      <c r="B68" s="150"/>
      <c r="C68" s="150"/>
      <c r="D68" s="46"/>
      <c r="E68" s="58"/>
      <c r="F68" s="6"/>
    </row>
    <row r="69" spans="1:14" x14ac:dyDescent="0.2">
      <c r="A69" s="6"/>
      <c r="B69" s="6"/>
      <c r="C69" s="6"/>
      <c r="D69" s="6"/>
      <c r="E69" s="6"/>
      <c r="F69" s="6"/>
    </row>
    <row r="70" spans="1:14" x14ac:dyDescent="0.2">
      <c r="F70" s="6"/>
    </row>
    <row r="71" spans="1:14" x14ac:dyDescent="0.2">
      <c r="F71" s="6"/>
    </row>
    <row r="72" spans="1:14" x14ac:dyDescent="0.2">
      <c r="F72" s="6"/>
    </row>
    <row r="73" spans="1:14" x14ac:dyDescent="0.2">
      <c r="F73" s="6"/>
    </row>
    <row r="74" spans="1:14" x14ac:dyDescent="0.2">
      <c r="F74" s="6"/>
    </row>
    <row r="75" spans="1:14" x14ac:dyDescent="0.2">
      <c r="F75" s="6"/>
    </row>
    <row r="76" spans="1:14" x14ac:dyDescent="0.2">
      <c r="F76" s="6"/>
    </row>
    <row r="77" spans="1:14" x14ac:dyDescent="0.2">
      <c r="F77" s="6"/>
    </row>
    <row r="78" spans="1:14" x14ac:dyDescent="0.2">
      <c r="F78" s="6"/>
    </row>
    <row r="79" spans="1:14" x14ac:dyDescent="0.2">
      <c r="F79" s="6"/>
    </row>
    <row r="80" spans="1:14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</sheetData>
  <sheetProtection selectLockedCells="1" selectUnlockedCells="1"/>
  <mergeCells count="70">
    <mergeCell ref="A35:C35"/>
    <mergeCell ref="A36:C36"/>
    <mergeCell ref="A39:C39"/>
    <mergeCell ref="A31:C31"/>
    <mergeCell ref="A32:C32"/>
    <mergeCell ref="E7:E9"/>
    <mergeCell ref="A13:C13"/>
    <mergeCell ref="A14:C14"/>
    <mergeCell ref="A34:C34"/>
    <mergeCell ref="A11:C11"/>
    <mergeCell ref="A17:C17"/>
    <mergeCell ref="A7:C9"/>
    <mergeCell ref="A15:C15"/>
    <mergeCell ref="A12:C12"/>
    <mergeCell ref="A10:C10"/>
    <mergeCell ref="A16:C16"/>
    <mergeCell ref="A1:H1"/>
    <mergeCell ref="A3:H3"/>
    <mergeCell ref="A50:C50"/>
    <mergeCell ref="A51:C51"/>
    <mergeCell ref="A30:C30"/>
    <mergeCell ref="H8:H9"/>
    <mergeCell ref="A4:H4"/>
    <mergeCell ref="A2:F2"/>
    <mergeCell ref="G2:H2"/>
    <mergeCell ref="A24:C24"/>
    <mergeCell ref="A26:C26"/>
    <mergeCell ref="A27:C27"/>
    <mergeCell ref="A33:C33"/>
    <mergeCell ref="A6:H6"/>
    <mergeCell ref="D7:D9"/>
    <mergeCell ref="F7:H7"/>
    <mergeCell ref="A56:C56"/>
    <mergeCell ref="A40:C40"/>
    <mergeCell ref="A41:C41"/>
    <mergeCell ref="A45:C45"/>
    <mergeCell ref="A47:C47"/>
    <mergeCell ref="A54:C54"/>
    <mergeCell ref="A68:C68"/>
    <mergeCell ref="J9:K9"/>
    <mergeCell ref="H63:H64"/>
    <mergeCell ref="A63:G64"/>
    <mergeCell ref="A38:C38"/>
    <mergeCell ref="A37:C37"/>
    <mergeCell ref="A28:C28"/>
    <mergeCell ref="A46:C46"/>
    <mergeCell ref="A43:C43"/>
    <mergeCell ref="A42:C42"/>
    <mergeCell ref="A49:C49"/>
    <mergeCell ref="A55:C55"/>
    <mergeCell ref="A53:C53"/>
    <mergeCell ref="A52:C52"/>
    <mergeCell ref="A61:C61"/>
    <mergeCell ref="A19:C19"/>
    <mergeCell ref="M9:N9"/>
    <mergeCell ref="M18:N18"/>
    <mergeCell ref="A62:C62"/>
    <mergeCell ref="A57:C57"/>
    <mergeCell ref="A58:C58"/>
    <mergeCell ref="A25:C25"/>
    <mergeCell ref="A29:C29"/>
    <mergeCell ref="A22:C22"/>
    <mergeCell ref="A23:C23"/>
    <mergeCell ref="A18:C18"/>
    <mergeCell ref="A20:C20"/>
    <mergeCell ref="A21:C21"/>
    <mergeCell ref="A59:C59"/>
    <mergeCell ref="A60:C60"/>
    <mergeCell ref="A48:C48"/>
    <mergeCell ref="A44:C44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5622-F643-4015-9023-FF00412A461E}">
  <dimension ref="A1:I22"/>
  <sheetViews>
    <sheetView workbookViewId="0">
      <selection activeCell="I4" sqref="I4"/>
    </sheetView>
  </sheetViews>
  <sheetFormatPr defaultColWidth="8.85546875" defaultRowHeight="12.75" x14ac:dyDescent="0.2"/>
  <cols>
    <col min="1" max="16384" width="8.85546875" style="83"/>
  </cols>
  <sheetData>
    <row r="1" spans="1:9" x14ac:dyDescent="0.2">
      <c r="A1" s="82" t="s">
        <v>14</v>
      </c>
    </row>
    <row r="3" spans="1:9" ht="13.5" thickBot="1" x14ac:dyDescent="0.25">
      <c r="A3" s="83" t="s">
        <v>62</v>
      </c>
      <c r="B3" s="83" t="s">
        <v>63</v>
      </c>
    </row>
    <row r="4" spans="1:9" ht="15" x14ac:dyDescent="0.25">
      <c r="A4" s="84" t="s">
        <v>64</v>
      </c>
      <c r="B4" s="85">
        <v>0</v>
      </c>
      <c r="C4" s="86"/>
      <c r="D4" s="87" t="s">
        <v>65</v>
      </c>
      <c r="E4" s="88">
        <v>0</v>
      </c>
      <c r="F4" s="89" t="s">
        <v>66</v>
      </c>
      <c r="G4" s="86"/>
      <c r="H4" s="86"/>
      <c r="I4" s="90">
        <f>ROUND(E4*B4*B7,0)</f>
        <v>0</v>
      </c>
    </row>
    <row r="5" spans="1:9" ht="15" x14ac:dyDescent="0.25">
      <c r="A5" s="91" t="s">
        <v>67</v>
      </c>
      <c r="B5" s="92">
        <v>0</v>
      </c>
      <c r="D5" s="93" t="s">
        <v>68</v>
      </c>
      <c r="E5" s="94">
        <v>0</v>
      </c>
      <c r="F5" s="95" t="s">
        <v>69</v>
      </c>
      <c r="I5" s="96">
        <f>ROUND(E5*B5*B4*B7,0)</f>
        <v>0</v>
      </c>
    </row>
    <row r="6" spans="1:9" ht="15" x14ac:dyDescent="0.25">
      <c r="A6" s="91" t="s">
        <v>70</v>
      </c>
      <c r="B6" s="92">
        <v>0</v>
      </c>
      <c r="D6" s="93" t="s">
        <v>71</v>
      </c>
      <c r="E6" s="94">
        <v>0</v>
      </c>
      <c r="F6" s="95" t="s">
        <v>72</v>
      </c>
      <c r="I6" s="96">
        <f>ROUND(E6*B6*B4*B7,0)</f>
        <v>0</v>
      </c>
    </row>
    <row r="7" spans="1:9" ht="15" x14ac:dyDescent="0.25">
      <c r="A7" s="91" t="s">
        <v>73</v>
      </c>
      <c r="B7" s="92">
        <v>0</v>
      </c>
      <c r="D7" s="93" t="s">
        <v>74</v>
      </c>
      <c r="E7" s="94">
        <v>0</v>
      </c>
      <c r="F7" s="97"/>
      <c r="I7" s="96">
        <f>E7*B4*B7</f>
        <v>0</v>
      </c>
    </row>
    <row r="8" spans="1:9" ht="15" x14ac:dyDescent="0.25">
      <c r="A8" s="98"/>
      <c r="B8" s="95"/>
      <c r="D8" s="93" t="s">
        <v>75</v>
      </c>
      <c r="E8" s="94">
        <v>0</v>
      </c>
      <c r="F8" s="95"/>
      <c r="I8" s="96">
        <f>E8*B7</f>
        <v>0</v>
      </c>
    </row>
    <row r="9" spans="1:9" ht="15" x14ac:dyDescent="0.25">
      <c r="A9" s="98"/>
      <c r="B9" s="95"/>
      <c r="D9" s="93" t="s">
        <v>76</v>
      </c>
      <c r="E9" s="95"/>
      <c r="F9" s="95"/>
      <c r="I9" s="96">
        <v>0</v>
      </c>
    </row>
    <row r="10" spans="1:9" ht="15.75" thickBot="1" x14ac:dyDescent="0.3">
      <c r="A10" s="99"/>
      <c r="B10" s="99"/>
      <c r="C10" s="100"/>
      <c r="D10" s="101"/>
      <c r="E10" s="99"/>
      <c r="F10" s="99"/>
      <c r="G10" s="100"/>
      <c r="H10" s="100"/>
      <c r="I10" s="102">
        <f>SUM(I4:I9)</f>
        <v>0</v>
      </c>
    </row>
    <row r="13" spans="1:9" x14ac:dyDescent="0.2">
      <c r="A13" s="103" t="s">
        <v>77</v>
      </c>
      <c r="B13" s="103"/>
    </row>
    <row r="15" spans="1:9" ht="13.5" thickBot="1" x14ac:dyDescent="0.25">
      <c r="A15" s="83" t="s">
        <v>62</v>
      </c>
      <c r="B15" s="83" t="s">
        <v>78</v>
      </c>
    </row>
    <row r="16" spans="1:9" ht="15" x14ac:dyDescent="0.25">
      <c r="A16" s="84" t="s">
        <v>64</v>
      </c>
      <c r="B16" s="85">
        <v>0</v>
      </c>
      <c r="C16" s="86"/>
      <c r="D16" s="87" t="s">
        <v>65</v>
      </c>
      <c r="E16" s="88">
        <v>0</v>
      </c>
      <c r="F16" s="89" t="s">
        <v>66</v>
      </c>
      <c r="G16" s="86"/>
      <c r="H16" s="86"/>
      <c r="I16" s="90">
        <f>ROUND(E16*B16*B19,0)</f>
        <v>0</v>
      </c>
    </row>
    <row r="17" spans="1:9" ht="15" x14ac:dyDescent="0.25">
      <c r="A17" s="91" t="s">
        <v>67</v>
      </c>
      <c r="B17" s="92">
        <v>0</v>
      </c>
      <c r="D17" s="93" t="s">
        <v>68</v>
      </c>
      <c r="E17" s="94">
        <v>36</v>
      </c>
      <c r="F17" s="95" t="s">
        <v>69</v>
      </c>
      <c r="I17" s="96">
        <f>ROUND(E17*B17*B16*B19,0)</f>
        <v>0</v>
      </c>
    </row>
    <row r="18" spans="1:9" ht="15" x14ac:dyDescent="0.25">
      <c r="A18" s="91" t="s">
        <v>70</v>
      </c>
      <c r="B18" s="92">
        <v>0</v>
      </c>
      <c r="D18" s="93" t="s">
        <v>71</v>
      </c>
      <c r="E18" s="94">
        <v>0</v>
      </c>
      <c r="F18" s="95" t="s">
        <v>72</v>
      </c>
      <c r="I18" s="96">
        <f>ROUND(E18*B18*B16*B19,0)</f>
        <v>0</v>
      </c>
    </row>
    <row r="19" spans="1:9" ht="15" x14ac:dyDescent="0.25">
      <c r="A19" s="91" t="s">
        <v>73</v>
      </c>
      <c r="B19" s="92">
        <v>2</v>
      </c>
      <c r="D19" s="93" t="s">
        <v>74</v>
      </c>
      <c r="E19" s="94">
        <v>0</v>
      </c>
      <c r="F19" s="97"/>
      <c r="I19" s="96">
        <f>E19*B16*B19</f>
        <v>0</v>
      </c>
    </row>
    <row r="20" spans="1:9" ht="15" x14ac:dyDescent="0.25">
      <c r="A20" s="98"/>
      <c r="B20" s="95"/>
      <c r="D20" s="93" t="s">
        <v>75</v>
      </c>
      <c r="E20" s="94">
        <v>0</v>
      </c>
      <c r="F20" s="95"/>
      <c r="I20" s="96">
        <f>E20*B16*B19</f>
        <v>0</v>
      </c>
    </row>
    <row r="21" spans="1:9" ht="15" x14ac:dyDescent="0.25">
      <c r="A21" s="98"/>
      <c r="B21" s="95"/>
      <c r="D21" s="93" t="s">
        <v>76</v>
      </c>
      <c r="E21" s="95"/>
      <c r="F21" s="95"/>
      <c r="I21" s="96">
        <f>100*B16*B19</f>
        <v>0</v>
      </c>
    </row>
    <row r="22" spans="1:9" ht="15.75" thickBot="1" x14ac:dyDescent="0.3">
      <c r="A22" s="99"/>
      <c r="B22" s="99"/>
      <c r="C22" s="100"/>
      <c r="D22" s="101"/>
      <c r="E22" s="99"/>
      <c r="F22" s="99"/>
      <c r="G22" s="100"/>
      <c r="H22" s="100"/>
      <c r="I22" s="102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Kruthika Kumar</cp:lastModifiedBy>
  <cp:lastPrinted>2010-11-24T14:41:51Z</cp:lastPrinted>
  <dcterms:created xsi:type="dcterms:W3CDTF">2009-01-21T15:59:47Z</dcterms:created>
  <dcterms:modified xsi:type="dcterms:W3CDTF">2021-10-04T12:40:35Z</dcterms:modified>
</cp:coreProperties>
</file>