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\COS Proposals\Admin\Budget\Budget Templates (FY 2023-2024)\"/>
    </mc:Choice>
  </mc:AlternateContent>
  <xr:revisionPtr revIDLastSave="0" documentId="13_ncr:1_{1DB57A63-5FF4-4341-9A6A-DB12081176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ulative Budget" sheetId="3" r:id="rId1"/>
    <sheet name="PI Budget - 1Yr" sheetId="1" r:id="rId2"/>
    <sheet name="Co-PI1 Budget - 1Yr" sheetId="6" r:id="rId3"/>
    <sheet name="Co-PI2 Budget - 1Yr" sheetId="7" r:id="rId4"/>
    <sheet name="Co-PI3 Budget - 1Yr" sheetId="8" r:id="rId5"/>
    <sheet name="Co-PI4 Budget - 1Yr" sheetId="9" r:id="rId6"/>
    <sheet name="Co-PI5 Budget - 1Yr" sheetId="10" r:id="rId7"/>
    <sheet name="Travel Budget Example" sheetId="4" r:id="rId8"/>
    <sheet name="Travel Reference Guide" sheetId="5" r:id="rId9"/>
  </sheets>
  <definedNames>
    <definedName name="_xlnm.Print_Area" localSheetId="2">'Co-PI1 Budget - 1Yr'!$A$2:$F$72</definedName>
    <definedName name="_xlnm.Print_Area" localSheetId="3">'Co-PI2 Budget - 1Yr'!$A$2:$F$72</definedName>
    <definedName name="_xlnm.Print_Area" localSheetId="4">'Co-PI3 Budget - 1Yr'!$A$2:$F$72</definedName>
    <definedName name="_xlnm.Print_Area" localSheetId="5">'Co-PI4 Budget - 1Yr'!$A$2:$F$72</definedName>
    <definedName name="_xlnm.Print_Area" localSheetId="6">'Co-PI5 Budget - 1Yr'!$A$2:$F$72</definedName>
    <definedName name="_xlnm.Print_Area" localSheetId="0">'Cumulative Budget'!$A$2:$F$69</definedName>
    <definedName name="_xlnm.Print_Area" localSheetId="1">'PI Budget - 1Yr'!$A$2:$F$72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10" l="1"/>
  <c r="H60" i="9"/>
  <c r="H60" i="8"/>
  <c r="H60" i="7"/>
  <c r="H60" i="6"/>
  <c r="H60" i="1"/>
  <c r="E40" i="10" l="1"/>
  <c r="F40" i="10" s="1"/>
  <c r="F39" i="10"/>
  <c r="F38" i="10"/>
  <c r="E40" i="9"/>
  <c r="F40" i="9" s="1"/>
  <c r="F39" i="9"/>
  <c r="F38" i="9"/>
  <c r="E40" i="8"/>
  <c r="F40" i="8" s="1"/>
  <c r="F39" i="8"/>
  <c r="F38" i="8"/>
  <c r="E40" i="7"/>
  <c r="F40" i="7" s="1"/>
  <c r="F39" i="7"/>
  <c r="F38" i="7"/>
  <c r="E40" i="6"/>
  <c r="F40" i="6" s="1"/>
  <c r="F39" i="6"/>
  <c r="F38" i="6"/>
  <c r="E40" i="3"/>
  <c r="F40" i="3" s="1"/>
  <c r="F39" i="3"/>
  <c r="F38" i="3"/>
  <c r="E40" i="1"/>
  <c r="F40" i="1" s="1"/>
  <c r="F39" i="1"/>
  <c r="F38" i="1"/>
  <c r="C43" i="1"/>
  <c r="C44" i="1"/>
  <c r="C43" i="6"/>
  <c r="C44" i="6"/>
  <c r="C43" i="7"/>
  <c r="C44" i="7"/>
  <c r="C43" i="8"/>
  <c r="C44" i="8"/>
  <c r="C43" i="9"/>
  <c r="C44" i="9"/>
  <c r="C43" i="10"/>
  <c r="C44" i="10"/>
  <c r="F26" i="3" l="1"/>
  <c r="E48" i="3"/>
  <c r="E49" i="3"/>
  <c r="E50" i="3"/>
  <c r="E51" i="3"/>
  <c r="E52" i="3"/>
  <c r="E56" i="3"/>
  <c r="E57" i="3"/>
  <c r="E58" i="3"/>
  <c r="E59" i="3"/>
  <c r="E61" i="3"/>
  <c r="E26" i="3"/>
  <c r="E23" i="3"/>
  <c r="E24" i="3"/>
  <c r="E25" i="3"/>
  <c r="F61" i="10" l="1"/>
  <c r="F59" i="10"/>
  <c r="F58" i="10"/>
  <c r="F57" i="10"/>
  <c r="F56" i="10"/>
  <c r="F52" i="10"/>
  <c r="F51" i="10"/>
  <c r="F50" i="10"/>
  <c r="F49" i="10"/>
  <c r="F48" i="10"/>
  <c r="F61" i="9"/>
  <c r="F59" i="9"/>
  <c r="F58" i="9"/>
  <c r="F57" i="9"/>
  <c r="F56" i="9"/>
  <c r="F52" i="9"/>
  <c r="F51" i="9"/>
  <c r="F50" i="9"/>
  <c r="F49" i="9"/>
  <c r="F48" i="9"/>
  <c r="F61" i="8"/>
  <c r="F59" i="8"/>
  <c r="F58" i="8"/>
  <c r="F57" i="8"/>
  <c r="F56" i="8"/>
  <c r="F52" i="8"/>
  <c r="F51" i="8"/>
  <c r="F50" i="8"/>
  <c r="F49" i="8"/>
  <c r="F48" i="8"/>
  <c r="F61" i="7"/>
  <c r="F59" i="7"/>
  <c r="F58" i="7"/>
  <c r="F57" i="7"/>
  <c r="F56" i="7"/>
  <c r="F52" i="7"/>
  <c r="F51" i="7"/>
  <c r="F50" i="7"/>
  <c r="F49" i="7"/>
  <c r="F48" i="7"/>
  <c r="F61" i="6"/>
  <c r="F59" i="6"/>
  <c r="F58" i="6"/>
  <c r="F57" i="6"/>
  <c r="F56" i="6"/>
  <c r="F52" i="6"/>
  <c r="F51" i="6"/>
  <c r="F50" i="6"/>
  <c r="F49" i="6"/>
  <c r="F48" i="6"/>
  <c r="F49" i="1"/>
  <c r="F50" i="1"/>
  <c r="F51" i="1"/>
  <c r="F52" i="1"/>
  <c r="F56" i="1"/>
  <c r="F57" i="1"/>
  <c r="F58" i="1"/>
  <c r="F59" i="1"/>
  <c r="F61" i="1"/>
  <c r="F48" i="1"/>
  <c r="E53" i="10" l="1"/>
  <c r="E53" i="9"/>
  <c r="E53" i="8"/>
  <c r="F53" i="8" s="1"/>
  <c r="E53" i="7"/>
  <c r="F53" i="7" s="1"/>
  <c r="E53" i="6"/>
  <c r="E53" i="1"/>
  <c r="F53" i="10" l="1"/>
  <c r="F23" i="10"/>
  <c r="F24" i="10"/>
  <c r="F53" i="9"/>
  <c r="F53" i="6"/>
  <c r="E53" i="3"/>
  <c r="F53" i="1"/>
  <c r="F25" i="1"/>
  <c r="F23" i="9"/>
  <c r="F24" i="9"/>
  <c r="F23" i="8"/>
  <c r="F24" i="8"/>
  <c r="F23" i="7"/>
  <c r="F25" i="6"/>
  <c r="F23" i="6"/>
  <c r="F24" i="6"/>
  <c r="F53" i="3" l="1"/>
  <c r="F25" i="10"/>
  <c r="F24" i="1"/>
  <c r="F23" i="1"/>
  <c r="F25" i="9"/>
  <c r="F25" i="8"/>
  <c r="F25" i="7"/>
  <c r="F24" i="7"/>
  <c r="C22" i="3" l="1"/>
  <c r="D22" i="3" s="1"/>
  <c r="C23" i="3"/>
  <c r="D23" i="3"/>
  <c r="C24" i="3"/>
  <c r="D24" i="3"/>
  <c r="C25" i="3"/>
  <c r="D25" i="3"/>
  <c r="C21" i="3"/>
  <c r="D21" i="3" s="1"/>
  <c r="D17" i="3"/>
  <c r="D16" i="3"/>
  <c r="D15" i="3"/>
  <c r="D14" i="3"/>
  <c r="D13" i="3"/>
  <c r="D12" i="3"/>
  <c r="B17" i="3"/>
  <c r="H17" i="3" s="1"/>
  <c r="B16" i="3"/>
  <c r="H16" i="3" s="1"/>
  <c r="B15" i="3"/>
  <c r="H15" i="3" s="1"/>
  <c r="B14" i="3"/>
  <c r="H14" i="3" s="1"/>
  <c r="B13" i="3"/>
  <c r="H13" i="3" s="1"/>
  <c r="K17" i="10"/>
  <c r="C17" i="10"/>
  <c r="E17" i="10" s="1"/>
  <c r="K16" i="10"/>
  <c r="C16" i="10"/>
  <c r="E16" i="10" s="1"/>
  <c r="K17" i="9"/>
  <c r="C17" i="9"/>
  <c r="E17" i="9" s="1"/>
  <c r="K16" i="9"/>
  <c r="C16" i="9"/>
  <c r="E16" i="9" s="1"/>
  <c r="K17" i="8"/>
  <c r="C17" i="8"/>
  <c r="E17" i="8" s="1"/>
  <c r="K16" i="8"/>
  <c r="C16" i="8"/>
  <c r="E16" i="8" s="1"/>
  <c r="K17" i="7"/>
  <c r="C17" i="7"/>
  <c r="E17" i="7" s="1"/>
  <c r="K16" i="7"/>
  <c r="C16" i="7"/>
  <c r="E16" i="7" s="1"/>
  <c r="K17" i="6"/>
  <c r="C17" i="6"/>
  <c r="E17" i="6" s="1"/>
  <c r="K16" i="6"/>
  <c r="C16" i="6"/>
  <c r="E16" i="6" s="1"/>
  <c r="K17" i="1"/>
  <c r="C17" i="1"/>
  <c r="E17" i="1" s="1"/>
  <c r="K16" i="1"/>
  <c r="C16" i="1"/>
  <c r="E16" i="1" s="1"/>
  <c r="E17" i="3" l="1"/>
  <c r="M17" i="10"/>
  <c r="K17" i="3"/>
  <c r="M16" i="10"/>
  <c r="M16" i="9"/>
  <c r="K16" i="3"/>
  <c r="M17" i="9"/>
  <c r="M16" i="8"/>
  <c r="M17" i="8"/>
  <c r="M16" i="7"/>
  <c r="M17" i="7"/>
  <c r="M16" i="1"/>
  <c r="M17" i="1"/>
  <c r="C17" i="3"/>
  <c r="C16" i="3"/>
  <c r="E16" i="3"/>
  <c r="M16" i="6"/>
  <c r="M17" i="6"/>
  <c r="F16" i="10" l="1"/>
  <c r="M16" i="3"/>
  <c r="M17" i="3"/>
  <c r="F17" i="10" l="1"/>
  <c r="F17" i="3" s="1"/>
  <c r="F17" i="9"/>
  <c r="F17" i="1"/>
  <c r="F16" i="1"/>
  <c r="F16" i="9"/>
  <c r="F16" i="3" s="1"/>
  <c r="F16" i="8"/>
  <c r="F17" i="8"/>
  <c r="F17" i="7"/>
  <c r="F16" i="7"/>
  <c r="F17" i="6"/>
  <c r="F16" i="6"/>
  <c r="C60" i="10"/>
  <c r="E32" i="10"/>
  <c r="F32" i="10" s="1"/>
  <c r="E22" i="10"/>
  <c r="E21" i="10"/>
  <c r="K15" i="10"/>
  <c r="C15" i="10"/>
  <c r="E15" i="10" s="1"/>
  <c r="K14" i="10"/>
  <c r="C14" i="10"/>
  <c r="E14" i="10" s="1"/>
  <c r="C13" i="10"/>
  <c r="E13" i="10" s="1"/>
  <c r="K12" i="10"/>
  <c r="C12" i="10"/>
  <c r="E12" i="10" s="1"/>
  <c r="C60" i="9"/>
  <c r="E22" i="9"/>
  <c r="E21" i="9"/>
  <c r="K15" i="9"/>
  <c r="C15" i="9"/>
  <c r="E15" i="9" s="1"/>
  <c r="K14" i="9"/>
  <c r="C14" i="9"/>
  <c r="E14" i="9" s="1"/>
  <c r="K13" i="9"/>
  <c r="C13" i="9"/>
  <c r="K12" i="9"/>
  <c r="C12" i="9"/>
  <c r="E12" i="9" s="1"/>
  <c r="C60" i="8"/>
  <c r="E32" i="8"/>
  <c r="F32" i="8" s="1"/>
  <c r="E22" i="8"/>
  <c r="E21" i="8"/>
  <c r="K15" i="8"/>
  <c r="C15" i="8"/>
  <c r="C15" i="3" s="1"/>
  <c r="K14" i="8"/>
  <c r="C14" i="8"/>
  <c r="E14" i="8" s="1"/>
  <c r="K13" i="8"/>
  <c r="C13" i="8"/>
  <c r="K12" i="8"/>
  <c r="C12" i="8"/>
  <c r="E12" i="8" s="1"/>
  <c r="C60" i="7"/>
  <c r="E32" i="7"/>
  <c r="F32" i="7" s="1"/>
  <c r="E22" i="7"/>
  <c r="E21" i="7"/>
  <c r="K15" i="7"/>
  <c r="C15" i="7"/>
  <c r="E15" i="7" s="1"/>
  <c r="K14" i="7"/>
  <c r="C14" i="7"/>
  <c r="K13" i="7"/>
  <c r="C13" i="7"/>
  <c r="K12" i="7"/>
  <c r="C12" i="7"/>
  <c r="E12" i="7" s="1"/>
  <c r="C60" i="6"/>
  <c r="E32" i="6"/>
  <c r="F32" i="6" s="1"/>
  <c r="E22" i="6"/>
  <c r="E21" i="6"/>
  <c r="K15" i="6"/>
  <c r="C15" i="6"/>
  <c r="E15" i="6" s="1"/>
  <c r="K14" i="6"/>
  <c r="C14" i="6"/>
  <c r="E14" i="6" s="1"/>
  <c r="K13" i="6"/>
  <c r="C13" i="6"/>
  <c r="C13" i="3" s="1"/>
  <c r="K12" i="6"/>
  <c r="C12" i="6"/>
  <c r="E12" i="6" s="1"/>
  <c r="K14" i="1"/>
  <c r="K15" i="1"/>
  <c r="K12" i="1"/>
  <c r="D24" i="4"/>
  <c r="D10" i="4"/>
  <c r="E60" i="10" l="1"/>
  <c r="E62" i="10" s="1"/>
  <c r="C43" i="3"/>
  <c r="M12" i="10"/>
  <c r="M14" i="10"/>
  <c r="M15" i="10"/>
  <c r="M15" i="9"/>
  <c r="M12" i="9"/>
  <c r="M14" i="9"/>
  <c r="M14" i="8"/>
  <c r="K15" i="3"/>
  <c r="M12" i="8"/>
  <c r="K14" i="3"/>
  <c r="M15" i="7"/>
  <c r="M12" i="7"/>
  <c r="K13" i="3"/>
  <c r="K12" i="3"/>
  <c r="E30" i="9"/>
  <c r="E30" i="7"/>
  <c r="E27" i="8"/>
  <c r="E31" i="8"/>
  <c r="E60" i="7"/>
  <c r="E60" i="6"/>
  <c r="E15" i="8"/>
  <c r="E14" i="7"/>
  <c r="C14" i="3"/>
  <c r="E30" i="10"/>
  <c r="K13" i="10"/>
  <c r="E32" i="9"/>
  <c r="F32" i="9" s="1"/>
  <c r="E13" i="9"/>
  <c r="E27" i="9"/>
  <c r="E60" i="9"/>
  <c r="E60" i="8"/>
  <c r="E13" i="8"/>
  <c r="E13" i="7"/>
  <c r="E27" i="6"/>
  <c r="E19" i="10"/>
  <c r="E31" i="10"/>
  <c r="E27" i="10"/>
  <c r="E31" i="9"/>
  <c r="E30" i="8"/>
  <c r="E31" i="7"/>
  <c r="E27" i="7"/>
  <c r="M12" i="6"/>
  <c r="M14" i="6"/>
  <c r="M15" i="6"/>
  <c r="E30" i="6"/>
  <c r="E13" i="6"/>
  <c r="E31" i="6"/>
  <c r="E22" i="1"/>
  <c r="E21" i="1"/>
  <c r="C44" i="3"/>
  <c r="C60" i="1"/>
  <c r="C60" i="3" s="1"/>
  <c r="E3" i="3"/>
  <c r="B3" i="3"/>
  <c r="B4" i="3"/>
  <c r="B5" i="3"/>
  <c r="B2" i="3"/>
  <c r="C66" i="3"/>
  <c r="F27" i="6" l="1"/>
  <c r="F22" i="6"/>
  <c r="E22" i="3"/>
  <c r="E21" i="3"/>
  <c r="F14" i="8"/>
  <c r="F21" i="6"/>
  <c r="F21" i="10"/>
  <c r="F12" i="10"/>
  <c r="F15" i="10"/>
  <c r="F14" i="10"/>
  <c r="F13" i="10"/>
  <c r="M13" i="10"/>
  <c r="E62" i="9"/>
  <c r="F21" i="9"/>
  <c r="M13" i="9"/>
  <c r="M13" i="8"/>
  <c r="E62" i="8"/>
  <c r="F31" i="8"/>
  <c r="M15" i="8"/>
  <c r="F21" i="8"/>
  <c r="E62" i="7"/>
  <c r="M13" i="7"/>
  <c r="E14" i="3"/>
  <c r="M14" i="7"/>
  <c r="F21" i="7"/>
  <c r="F31" i="7"/>
  <c r="F58" i="3"/>
  <c r="F48" i="3"/>
  <c r="F59" i="3"/>
  <c r="F49" i="3"/>
  <c r="F61" i="3"/>
  <c r="F56" i="3"/>
  <c r="F50" i="3"/>
  <c r="F51" i="3"/>
  <c r="F57" i="3"/>
  <c r="F52" i="3"/>
  <c r="E62" i="6"/>
  <c r="E19" i="9"/>
  <c r="E19" i="8"/>
  <c r="E15" i="3"/>
  <c r="E19" i="7"/>
  <c r="E19" i="6"/>
  <c r="E13" i="3"/>
  <c r="E29" i="10"/>
  <c r="M13" i="6"/>
  <c r="E27" i="1"/>
  <c r="E60" i="1"/>
  <c r="K13" i="1"/>
  <c r="B12" i="3"/>
  <c r="H12" i="3" s="1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F60" i="7" l="1"/>
  <c r="M14" i="3"/>
  <c r="M13" i="3"/>
  <c r="M15" i="3"/>
  <c r="F31" i="10"/>
  <c r="F22" i="10"/>
  <c r="F29" i="10"/>
  <c r="F31" i="9"/>
  <c r="F60" i="9"/>
  <c r="F14" i="9"/>
  <c r="F12" i="9"/>
  <c r="F15" i="9"/>
  <c r="F60" i="8"/>
  <c r="F30" i="6"/>
  <c r="E27" i="3"/>
  <c r="E60" i="3"/>
  <c r="F62" i="9"/>
  <c r="F22" i="9"/>
  <c r="F22" i="8"/>
  <c r="F12" i="8"/>
  <c r="F12" i="7"/>
  <c r="F15" i="7"/>
  <c r="F22" i="7"/>
  <c r="F14" i="6"/>
  <c r="F12" i="6"/>
  <c r="F15" i="6"/>
  <c r="F31" i="6"/>
  <c r="F27" i="10"/>
  <c r="F30" i="10"/>
  <c r="F30" i="9"/>
  <c r="F27" i="9"/>
  <c r="E29" i="8"/>
  <c r="E34" i="8" s="1"/>
  <c r="F27" i="8"/>
  <c r="F30" i="8"/>
  <c r="F27" i="7"/>
  <c r="F30" i="7"/>
  <c r="E29" i="6"/>
  <c r="E29" i="9"/>
  <c r="E29" i="7"/>
  <c r="E34" i="10"/>
  <c r="D27" i="4"/>
  <c r="D28" i="4" s="1"/>
  <c r="D13" i="4"/>
  <c r="D14" i="4" s="1"/>
  <c r="F60" i="10" l="1"/>
  <c r="F62" i="10"/>
  <c r="F19" i="10"/>
  <c r="F29" i="9"/>
  <c r="F62" i="8"/>
  <c r="F62" i="7"/>
  <c r="F21" i="1"/>
  <c r="F22" i="1"/>
  <c r="F13" i="9"/>
  <c r="F15" i="8"/>
  <c r="F15" i="3" s="1"/>
  <c r="F13" i="8"/>
  <c r="F13" i="7"/>
  <c r="F14" i="7"/>
  <c r="F14" i="3" s="1"/>
  <c r="F62" i="6"/>
  <c r="E34" i="6"/>
  <c r="E35" i="6" s="1"/>
  <c r="F60" i="6"/>
  <c r="F13" i="6"/>
  <c r="F13" i="3" s="1"/>
  <c r="E34" i="9"/>
  <c r="E34" i="7"/>
  <c r="E44" i="1"/>
  <c r="E44" i="10"/>
  <c r="E44" i="6"/>
  <c r="E44" i="7"/>
  <c r="E44" i="9"/>
  <c r="E44" i="8"/>
  <c r="E43" i="1"/>
  <c r="E43" i="8"/>
  <c r="E43" i="7"/>
  <c r="E43" i="10"/>
  <c r="E43" i="9"/>
  <c r="E43" i="6"/>
  <c r="E35" i="10"/>
  <c r="E35" i="8"/>
  <c r="F35" i="10" l="1"/>
  <c r="F34" i="10"/>
  <c r="F19" i="9"/>
  <c r="F34" i="9"/>
  <c r="F35" i="8"/>
  <c r="F29" i="8"/>
  <c r="F34" i="7"/>
  <c r="F19" i="6"/>
  <c r="E44" i="3"/>
  <c r="F43" i="1"/>
  <c r="E43" i="3"/>
  <c r="F27" i="1"/>
  <c r="F27" i="3" s="1"/>
  <c r="F60" i="1"/>
  <c r="F60" i="3" s="1"/>
  <c r="E35" i="9"/>
  <c r="F44" i="9"/>
  <c r="F44" i="8"/>
  <c r="F19" i="8"/>
  <c r="F34" i="8"/>
  <c r="F19" i="7"/>
  <c r="F29" i="7"/>
  <c r="E35" i="7"/>
  <c r="F44" i="7"/>
  <c r="F35" i="6"/>
  <c r="F29" i="6"/>
  <c r="E45" i="10"/>
  <c r="E64" i="10" s="1"/>
  <c r="E65" i="10" s="1"/>
  <c r="E45" i="6"/>
  <c r="E64" i="6" s="1"/>
  <c r="E65" i="6" s="1"/>
  <c r="E45" i="7"/>
  <c r="E45" i="8"/>
  <c r="E64" i="8" s="1"/>
  <c r="E65" i="8" s="1"/>
  <c r="E45" i="9"/>
  <c r="C13" i="1"/>
  <c r="C14" i="1"/>
  <c r="C15" i="1"/>
  <c r="F35" i="9" l="1"/>
  <c r="E64" i="9"/>
  <c r="E65" i="9" s="1"/>
  <c r="F35" i="7"/>
  <c r="E64" i="7"/>
  <c r="E65" i="7" s="1"/>
  <c r="F44" i="10"/>
  <c r="F34" i="6"/>
  <c r="F23" i="3"/>
  <c r="F25" i="3"/>
  <c r="F24" i="3"/>
  <c r="E14" i="1"/>
  <c r="C12" i="1"/>
  <c r="C12" i="3" s="1"/>
  <c r="F45" i="10" l="1"/>
  <c r="F43" i="10"/>
  <c r="F45" i="9"/>
  <c r="F45" i="8"/>
  <c r="F45" i="7"/>
  <c r="F44" i="1"/>
  <c r="F43" i="9"/>
  <c r="F43" i="8"/>
  <c r="F43" i="7"/>
  <c r="F43" i="6"/>
  <c r="F44" i="6"/>
  <c r="F64" i="10"/>
  <c r="E66" i="10"/>
  <c r="F64" i="9"/>
  <c r="E66" i="9"/>
  <c r="F64" i="8"/>
  <c r="E66" i="8"/>
  <c r="F64" i="7"/>
  <c r="M14" i="1"/>
  <c r="F43" i="3" l="1"/>
  <c r="F44" i="3"/>
  <c r="F45" i="6"/>
  <c r="E67" i="10"/>
  <c r="F65" i="10"/>
  <c r="E67" i="9"/>
  <c r="F65" i="9"/>
  <c r="E67" i="8"/>
  <c r="F65" i="8"/>
  <c r="F65" i="7"/>
  <c r="E66" i="7"/>
  <c r="F22" i="3"/>
  <c r="E66" i="6"/>
  <c r="E31" i="1"/>
  <c r="E31" i="3" l="1"/>
  <c r="F31" i="1"/>
  <c r="F14" i="1"/>
  <c r="F64" i="6"/>
  <c r="F66" i="10"/>
  <c r="F66" i="9"/>
  <c r="F66" i="8"/>
  <c r="F66" i="7"/>
  <c r="E67" i="7"/>
  <c r="E67" i="6"/>
  <c r="F65" i="6" l="1"/>
  <c r="F67" i="10"/>
  <c r="F67" i="9"/>
  <c r="F67" i="8"/>
  <c r="F31" i="3"/>
  <c r="E12" i="1"/>
  <c r="F67" i="6" l="1"/>
  <c r="F66" i="6"/>
  <c r="F67" i="7"/>
  <c r="I14" i="3" s="1"/>
  <c r="I17" i="3"/>
  <c r="F68" i="10"/>
  <c r="I16" i="3"/>
  <c r="F68" i="9"/>
  <c r="I15" i="3"/>
  <c r="F68" i="8"/>
  <c r="E12" i="3"/>
  <c r="M12" i="3" s="1"/>
  <c r="M12" i="1"/>
  <c r="E13" i="1"/>
  <c r="E15" i="1"/>
  <c r="E32" i="1"/>
  <c r="E45" i="1"/>
  <c r="E45" i="3" l="1"/>
  <c r="F45" i="1"/>
  <c r="F45" i="3" s="1"/>
  <c r="E32" i="3"/>
  <c r="F32" i="1"/>
  <c r="F68" i="6"/>
  <c r="I13" i="3"/>
  <c r="F68" i="7"/>
  <c r="M15" i="1"/>
  <c r="M13" i="1"/>
  <c r="F21" i="3"/>
  <c r="E30" i="1"/>
  <c r="E19" i="1"/>
  <c r="E30" i="3" l="1"/>
  <c r="F30" i="1"/>
  <c r="E19" i="3"/>
  <c r="F12" i="1"/>
  <c r="F12" i="3" s="1"/>
  <c r="F13" i="1"/>
  <c r="F32" i="3"/>
  <c r="E29" i="1"/>
  <c r="E29" i="3" l="1"/>
  <c r="F15" i="1"/>
  <c r="F30" i="3"/>
  <c r="E34" i="1"/>
  <c r="E34" i="3" l="1"/>
  <c r="F19" i="1"/>
  <c r="E35" i="1"/>
  <c r="F19" i="3"/>
  <c r="E35" i="3" l="1"/>
  <c r="F29" i="1"/>
  <c r="F29" i="3" s="1"/>
  <c r="E62" i="1"/>
  <c r="E64" i="1" s="1"/>
  <c r="E65" i="1" s="1"/>
  <c r="F34" i="1" l="1"/>
  <c r="F34" i="3" s="1"/>
  <c r="E62" i="3"/>
  <c r="F62" i="1"/>
  <c r="F62" i="3" s="1"/>
  <c r="F35" i="1" l="1"/>
  <c r="F35" i="3" s="1"/>
  <c r="E64" i="3"/>
  <c r="F64" i="1"/>
  <c r="F64" i="3" l="1"/>
  <c r="E65" i="3"/>
  <c r="F65" i="1"/>
  <c r="E66" i="1"/>
  <c r="F65" i="3" l="1"/>
  <c r="E66" i="3"/>
  <c r="E67" i="1"/>
  <c r="E67" i="3" l="1"/>
  <c r="F66" i="1"/>
  <c r="F67" i="1" l="1"/>
  <c r="F66" i="3"/>
  <c r="F68" i="1" l="1"/>
  <c r="I12" i="3"/>
  <c r="I18" i="3" s="1"/>
  <c r="F67" i="3"/>
  <c r="F68" i="3" s="1"/>
  <c r="I20" i="3" s="1"/>
  <c r="I22" i="3" l="1"/>
</calcChain>
</file>

<file path=xl/sharedStrings.xml><?xml version="1.0" encoding="utf-8"?>
<sst xmlns="http://schemas.openxmlformats.org/spreadsheetml/2006/main" count="705" uniqueCount="130">
  <si>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</si>
  <si>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</si>
  <si>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</si>
  <si>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</si>
  <si>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</si>
  <si>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</si>
  <si>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</si>
  <si>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</si>
  <si>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</si>
  <si>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</si>
  <si>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</si>
  <si>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</si>
  <si>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</si>
  <si>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</si>
  <si>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</si>
  <si>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</si>
  <si>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</si>
  <si>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</si>
  <si>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</si>
  <si>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</si>
  <si>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</si>
  <si>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</si>
  <si>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</si>
  <si>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</si>
  <si>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</si>
  <si>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</si>
  <si>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Modified Total Direct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</si>
  <si>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</si>
  <si>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</si>
  <si>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</si>
  <si>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</si>
  <si>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</si>
  <si>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</si>
  <si>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</si>
  <si>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</si>
  <si>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</si>
  <si>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</si>
  <si>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</si>
  <si>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</si>
  <si>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</si>
  <si>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</si>
  <si>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</si>
  <si>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</si>
  <si>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</si>
  <si>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</si>
  <si>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</si>
  <si>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*Graduate Student (GAA)</t>
  </si>
  <si>
    <t>**OPS Graduate Student</t>
  </si>
  <si>
    <t>**OPS Undergraduate Student</t>
  </si>
  <si>
    <t>*Graduate Assistantship Agreement (GAA) - graduate student hired on contract that pays stipend plus tuition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</si>
  <si>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</si>
  <si>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</si>
  <si>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</si>
  <si>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</si>
  <si>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</si>
  <si>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</si>
  <si>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</si>
  <si>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</si>
  <si>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</si>
  <si>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</si>
  <si>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</si>
  <si>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</si>
  <si>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</si>
  <si>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</si>
  <si>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</si>
  <si>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</si>
  <si>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</si>
  <si>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</si>
  <si>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</si>
  <si>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</si>
  <si>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</si>
  <si>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</si>
  <si>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</si>
  <si>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</si>
  <si>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</si>
  <si>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</si>
  <si>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</si>
  <si>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</si>
  <si>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</si>
  <si>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</si>
  <si>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</si>
  <si>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</si>
  <si>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</si>
  <si>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This tab is password protected and can not be edited.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</si>
  <si>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</si>
  <si>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</si>
  <si>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</si>
  <si>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</si>
  <si>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</si>
  <si>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Lodging per day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</si>
  <si>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</si>
  <si>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</si>
  <si>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</si>
  <si>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</si>
  <si>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</si>
  <si>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</si>
  <si>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</si>
  <si>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</si>
  <si>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</si>
  <si>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Input the current salary in cell H12, corresponding months in cell I12 and effort in cell D12. The appropriate months and year 1 salary will auto-populate.</t>
  </si>
  <si>
    <t>Repeat as needed.</t>
  </si>
  <si>
    <t>Salary</t>
  </si>
  <si>
    <r>
      <t>PI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</si>
  <si>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Co-PI1 -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</si>
  <si>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Co-PI2 -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</si>
  <si>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Co-PI3 -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</si>
  <si>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Co-PI4 -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</si>
  <si>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Co-PI5 -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</si>
  <si>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t>Update the Travel Budget Example tab as needed and the values will auto-populate in the PI Budget - 1Yr tab.</t>
  </si>
  <si>
    <t>Update the Travel Budget Example tab as needed and the values will auto-populate in the Co-PI1 Budget - 1Yr tab.</t>
  </si>
  <si>
    <t>Update the Travel Budget Example tab as needed and the values will auto-populate in the Co-PI2 Budget - 1Yr tab.</t>
  </si>
  <si>
    <t>Update the Travel Budget Example tab as needed and the values will auto-populate in the Co-PI3 Budget - 1Yr tab.</t>
  </si>
  <si>
    <t>Update the Travel Budget Example tab as needed and the values will auto-populate in the Co-PI4 Budget - 1Yr tab.</t>
  </si>
  <si>
    <t>Update the Travel Budget Example tab as needed and the values will auto-populate in the Co-PI5 Budget - 1Yr tab.</t>
  </si>
  <si>
    <t>Insert the number of travelers in cell A14 and it will auto-populate in cell c39 on each PI/Co-PI tab.</t>
  </si>
  <si>
    <t xml:space="preserve">  Delete if not needed</t>
  </si>
  <si>
    <t>By PI</t>
  </si>
  <si>
    <t>Total Budget</t>
  </si>
  <si>
    <t xml:space="preserve">Total </t>
  </si>
  <si>
    <t xml:space="preserve">Project </t>
  </si>
  <si>
    <t>Total Cumulative Budget</t>
  </si>
  <si>
    <t>Difference</t>
  </si>
  <si>
    <t>Equipment</t>
  </si>
  <si>
    <t>For a constructed asset to be considered equipment, the value/combined value of the components used to construct the equipment must exceed $5,000 and the constructed item must have a useful life of more than one year.</t>
  </si>
  <si>
    <t>Asset Build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</si>
  <si>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</si>
  <si>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>Total Equipment Costs</t>
  </si>
  <si>
    <t xml:space="preserve">OPS students are paid minimun $12/hr based on an estimated number of hours per week over the course of 4.5 months fall/spring (1 semester) or 3 months summer. </t>
  </si>
  <si>
    <t xml:space="preserve">For additional payroll information see, </t>
  </si>
  <si>
    <t>hr.ucf.edu/document/payroll-guidelines/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</si>
</sst>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</numFmts>
  <fonts count="24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7" xfId="0" applyNumberFormat="1" applyFont="1" applyBorder="1" applyAlignment="1">
      <alignment vertical="center"/>
    </xf>
    <xf numFmtId="0" fontId="12" fillId="0" borderId="16" xfId="0" applyFont="1" applyBorder="1"/>
    <xf numFmtId="0" fontId="1" fillId="0" borderId="11" xfId="0" applyFont="1" applyBorder="1" applyAlignment="1">
      <alignment vertical="center"/>
    </xf>
    <xf numFmtId="0" fontId="13" fillId="0" borderId="16" xfId="0" applyFont="1" applyBorder="1"/>
    <xf numFmtId="0" fontId="13" fillId="0" borderId="17" xfId="0" applyFont="1" applyBorder="1"/>
    <xf numFmtId="0" fontId="4" fillId="0" borderId="17" xfId="0" applyFont="1" applyBorder="1" applyAlignment="1">
      <alignment vertical="center"/>
    </xf>
    <xf numFmtId="6" fontId="4" fillId="0" borderId="17" xfId="0" applyNumberFormat="1" applyFont="1" applyBorder="1" applyAlignment="1">
      <alignment vertical="center"/>
    </xf>
    <xf numFmtId="0" fontId="13" fillId="2" borderId="18" xfId="0" applyFont="1" applyFill="1" applyBorder="1"/>
    <xf numFmtId="0" fontId="4" fillId="2" borderId="19" xfId="0" applyFont="1" applyFill="1" applyBorder="1" applyAlignment="1">
      <alignment vertical="center"/>
    </xf>
    <xf numFmtId="0" fontId="13" fillId="2" borderId="19" xfId="0" applyFont="1" applyFill="1" applyBorder="1"/>
    <xf numFmtId="6" fontId="4" fillId="2" borderId="19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6" fontId="1" fillId="0" borderId="14" xfId="0" applyNumberFormat="1" applyFont="1" applyBorder="1" applyAlignment="1">
      <alignment vertical="center"/>
    </xf>
    <xf numFmtId="6" fontId="1" fillId="0" borderId="16" xfId="0" applyNumberFormat="1" applyFont="1" applyBorder="1" applyAlignment="1">
      <alignment vertical="center"/>
    </xf>
    <xf numFmtId="0" fontId="15" fillId="2" borderId="16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0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6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1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42" fontId="0" fillId="0" borderId="26" xfId="0" applyNumberFormat="1" applyBorder="1"/>
    <xf numFmtId="0" fontId="1" fillId="0" borderId="30" xfId="0" applyFont="1" applyBorder="1"/>
    <xf numFmtId="164" fontId="0" fillId="0" borderId="26" xfId="3" applyNumberFormat="1" applyFont="1" applyBorder="1"/>
    <xf numFmtId="164" fontId="0" fillId="2" borderId="26" xfId="3" applyNumberFormat="1" applyFont="1" applyFill="1" applyBorder="1"/>
    <xf numFmtId="164" fontId="0" fillId="0" borderId="26" xfId="3" applyNumberFormat="1" applyFont="1" applyFill="1" applyBorder="1"/>
    <xf numFmtId="164" fontId="0" fillId="0" borderId="26" xfId="1" applyNumberFormat="1" applyFont="1" applyBorder="1"/>
    <xf numFmtId="164" fontId="0" fillId="2" borderId="26" xfId="1" applyNumberFormat="1" applyFont="1" applyFill="1" applyBorder="1"/>
    <xf numFmtId="164" fontId="4" fillId="2" borderId="26" xfId="1" applyNumberFormat="1" applyFont="1" applyFill="1" applyBorder="1"/>
    <xf numFmtId="164" fontId="4" fillId="0" borderId="26" xfId="1" applyNumberFormat="1" applyFont="1" applyBorder="1"/>
    <xf numFmtId="164" fontId="1" fillId="0" borderId="26" xfId="1" applyNumberFormat="1" applyFont="1" applyBorder="1"/>
    <xf numFmtId="0" fontId="4" fillId="0" borderId="31" xfId="0" applyFont="1" applyBorder="1" applyAlignment="1">
      <alignment horizontal="left"/>
    </xf>
    <xf numFmtId="164" fontId="4" fillId="0" borderId="26" xfId="1" applyNumberFormat="1" applyFont="1" applyFill="1" applyBorder="1"/>
    <xf numFmtId="164" fontId="4" fillId="2" borderId="33" xfId="1" applyNumberFormat="1" applyFont="1" applyFill="1" applyBorder="1"/>
    <xf numFmtId="164" fontId="0" fillId="2" borderId="28" xfId="1" applyNumberFormat="1" applyFont="1" applyFill="1" applyBorder="1"/>
    <xf numFmtId="164" fontId="0" fillId="2" borderId="33" xfId="1" applyNumberFormat="1" applyFont="1" applyFill="1" applyBorder="1"/>
    <xf numFmtId="164" fontId="4" fillId="2" borderId="35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9" fontId="4" fillId="2" borderId="4" xfId="2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3" fillId="0" borderId="0" xfId="0" applyNumberFormat="1" applyFont="1"/>
    <xf numFmtId="0" fontId="4" fillId="0" borderId="38" xfId="0" applyFont="1" applyBorder="1"/>
    <xf numFmtId="42" fontId="1" fillId="0" borderId="26" xfId="0" applyNumberFormat="1" applyFont="1" applyBorder="1"/>
    <xf numFmtId="42" fontId="1" fillId="0" borderId="28" xfId="0" applyNumberFormat="1" applyFont="1" applyBorder="1"/>
    <xf numFmtId="0" fontId="0" fillId="0" borderId="37" xfId="0" applyBorder="1"/>
    <xf numFmtId="0" fontId="1" fillId="0" borderId="29" xfId="0" applyFont="1" applyBorder="1"/>
    <xf numFmtId="0" fontId="4" fillId="0" borderId="39" xfId="0" applyFont="1" applyBorder="1" applyAlignment="1">
      <alignment horizontal="center"/>
    </xf>
    <xf numFmtId="0" fontId="4" fillId="0" borderId="30" xfId="0" applyFont="1" applyBorder="1"/>
    <xf numFmtId="164" fontId="4" fillId="2" borderId="1" xfId="3" applyNumberFormat="1" applyFont="1" applyFill="1" applyBorder="1"/>
    <xf numFmtId="164" fontId="4" fillId="0" borderId="26" xfId="3" applyNumberFormat="1" applyFont="1" applyBorder="1"/>
    <xf numFmtId="164" fontId="4" fillId="2" borderId="26" xfId="3" applyNumberFormat="1" applyFont="1" applyFill="1" applyBorder="1"/>
    <xf numFmtId="164" fontId="1" fillId="2" borderId="26" xfId="3" applyNumberFormat="1" applyFont="1" applyFill="1" applyBorder="1"/>
    <xf numFmtId="42" fontId="4" fillId="0" borderId="36" xfId="0" applyNumberFormat="1" applyFont="1" applyBorder="1"/>
    <xf numFmtId="0" fontId="4" fillId="0" borderId="0" xfId="0" applyFont="1"/>
    <xf numFmtId="164" fontId="4" fillId="0" borderId="0" xfId="0" applyNumberFormat="1" applyFont="1"/>
    <xf numFmtId="42" fontId="4" fillId="4" borderId="0" xfId="0" applyNumberFormat="1" applyFont="1" applyFill="1"/>
    <xf numFmtId="164" fontId="1" fillId="0" borderId="26" xfId="3" applyNumberFormat="1" applyFont="1" applyBorder="1"/>
    <xf numFmtId="0" fontId="4" fillId="2" borderId="40" xfId="0" applyFont="1" applyFill="1" applyBorder="1" applyAlignment="1">
      <alignment horizontal="left"/>
    </xf>
    <xf numFmtId="164" fontId="0" fillId="2" borderId="4" xfId="3" applyNumberFormat="1" applyFont="1" applyFill="1" applyBorder="1"/>
    <xf numFmtId="164" fontId="4" fillId="2" borderId="27" xfId="3" applyNumberFormat="1" applyFont="1" applyFill="1" applyBorder="1"/>
    <xf numFmtId="164" fontId="0" fillId="2" borderId="41" xfId="3" applyNumberFormat="1" applyFont="1" applyFill="1" applyBorder="1"/>
    <xf numFmtId="164" fontId="4" fillId="2" borderId="35" xfId="3" applyNumberFormat="1" applyFont="1" applyFill="1" applyBorder="1"/>
    <xf numFmtId="0" fontId="4" fillId="0" borderId="42" xfId="0" applyFont="1" applyBorder="1" applyAlignment="1">
      <alignment horizontal="left"/>
    </xf>
    <xf numFmtId="9" fontId="4" fillId="0" borderId="43" xfId="2" applyFont="1" applyBorder="1" applyAlignment="1">
      <alignment horizontal="left"/>
    </xf>
    <xf numFmtId="164" fontId="0" fillId="2" borderId="22" xfId="3" applyNumberFormat="1" applyFont="1" applyFill="1" applyBorder="1"/>
    <xf numFmtId="164" fontId="4" fillId="2" borderId="24" xfId="3" applyNumberFormat="1" applyFont="1" applyFill="1" applyBorder="1"/>
    <xf numFmtId="164" fontId="0" fillId="2" borderId="44" xfId="3" applyNumberFormat="1" applyFont="1" applyFill="1" applyBorder="1"/>
    <xf numFmtId="164" fontId="4" fillId="2" borderId="33" xfId="3" applyNumberFormat="1" applyFont="1" applyFill="1" applyBorder="1"/>
    <xf numFmtId="164" fontId="4" fillId="3" borderId="35" xfId="1" applyNumberFormat="1" applyFont="1" applyFill="1" applyBorder="1" applyAlignment="1">
      <alignment horizontal="center"/>
    </xf>
    <xf numFmtId="10" fontId="0" fillId="0" borderId="0" xfId="4" applyNumberFormat="1" applyFont="1" applyFill="1"/>
    <xf numFmtId="0" fontId="1" fillId="0" borderId="2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2" borderId="2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42" fontId="4" fillId="3" borderId="11" xfId="0" applyNumberFormat="1" applyFont="1" applyFill="1" applyBorder="1" applyAlignment="1">
      <alignment horizontal="righ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0" fontId="5" fillId="0" borderId="2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9" xfId="0" applyFont="1" applyBorder="1"/>
    <xf numFmtId="0" fontId="5" fillId="0" borderId="3" xfId="0" applyFont="1" applyBorder="1"/>
    <xf numFmtId="0" fontId="4" fillId="2" borderId="29" xfId="0" applyFont="1" applyFill="1" applyBorder="1"/>
    <xf numFmtId="0" fontId="4" fillId="2" borderId="3" xfId="0" applyFont="1" applyFill="1" applyBorder="1"/>
    <xf numFmtId="0" fontId="4" fillId="0" borderId="29" xfId="0" applyFont="1" applyBorder="1"/>
    <xf numFmtId="0" fontId="4" fillId="0" borderId="3" xfId="0" applyFont="1" applyBorder="1"/>
    <xf numFmtId="0" fontId="1" fillId="2" borderId="29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" xfId="0" applyBorder="1" applyAlignment="1">
      <alignment horizontal="right"/>
    </xf>
    <xf numFmtId="0" fontId="18" fillId="0" borderId="0" xfId="0" applyFont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0" borderId="0" xfId="7" applyFont="1" applyAlignment="1">
      <alignment horizontal="center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D11F4-5E9E-7AD6-C94D-07A887E4C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FB4BA4-2EF9-AFE2-8299-6FD6A9063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fa.ucf.edu/wp-content/uploads/sites/2/Travel_Reference_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>
    <pageSetUpPr fitToPage="1"/>
  </sheetPr>
  <dimension ref="A1:M600"/>
  <sheetViews>
    <sheetView tabSelected="1" zoomScale="90" zoomScaleNormal="90" workbookViewId="0">
      <selection sqref="A1:F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5" width="12.81640625" style="7" customWidth="1"/>
    <col min="6" max="6" width="12.81640625" customWidth="1"/>
    <col min="7" max="7" width="5.7265625" customWidth="1"/>
    <col min="8" max="8" width="43.1796875" bestFit="1" customWidth="1"/>
    <col min="9" max="9" width="13.26953125" bestFit="1" customWidth="1"/>
    <col min="10" max="10" width="10" bestFit="1" customWidth="1"/>
    <col min="11" max="11" width="10.54296875" bestFit="1" customWidth="1"/>
    <col min="12" max="12" width="10" customWidth="1"/>
    <col min="13" max="13" width="10.1796875" customWidth="1"/>
  </cols>
  <sheetData>
    <row r="1" spans="1:13" ht="14" x14ac:dyDescent="0.3">
      <c r="A1" s="178" t="s">
        <v>83</v>
      </c>
      <c r="B1" s="178"/>
      <c r="C1" s="178"/>
      <c r="D1" s="178"/>
      <c r="E1" s="178"/>
      <c r="F1" s="178"/>
    </row>
    <row r="2" spans="1:13" ht="13" x14ac:dyDescent="0.25">
      <c r="A2" s="36" t="s">
        <v>75</v>
      </c>
      <c r="B2" s="67">
        <f>'PI Budget - 1Yr'!B2</f>
        <v>0</v>
      </c>
      <c r="C2" s="67"/>
      <c r="D2" s="67"/>
      <c r="E2" s="67"/>
      <c r="F2" s="67"/>
    </row>
    <row r="3" spans="1:13" ht="13" x14ac:dyDescent="0.25">
      <c r="A3" s="36" t="s">
        <v>78</v>
      </c>
      <c r="B3" s="67">
        <f>'PI Budget - 1Yr'!B3</f>
        <v>0</v>
      </c>
      <c r="C3" s="36" t="s">
        <v>98</v>
      </c>
      <c r="E3" s="66">
        <f>'PI Budget - 1Yr'!E3</f>
        <v>0</v>
      </c>
    </row>
    <row r="4" spans="1:13" ht="12.75" customHeight="1" x14ac:dyDescent="0.25">
      <c r="A4" s="38" t="s">
        <v>35</v>
      </c>
      <c r="B4" s="68">
        <f>'PI Budget - 1Yr'!B4</f>
        <v>0</v>
      </c>
      <c r="C4" s="68"/>
      <c r="D4" s="68"/>
      <c r="E4" s="68"/>
      <c r="F4" s="68"/>
    </row>
    <row r="5" spans="1:13" ht="12.75" customHeight="1" x14ac:dyDescent="0.25">
      <c r="A5" s="38" t="s">
        <v>76</v>
      </c>
      <c r="B5" s="68">
        <f>'PI Budget - 1Yr'!B5</f>
        <v>0</v>
      </c>
      <c r="C5" s="68"/>
      <c r="D5" s="68"/>
      <c r="E5" s="68"/>
      <c r="F5" s="68"/>
    </row>
    <row r="6" spans="1:13" ht="13" thickBot="1" x14ac:dyDescent="0.3">
      <c r="E6"/>
    </row>
    <row r="7" spans="1:13" ht="13" x14ac:dyDescent="0.3">
      <c r="A7" s="179" t="s">
        <v>0</v>
      </c>
      <c r="B7" s="180"/>
      <c r="C7" s="180"/>
      <c r="D7" s="180"/>
      <c r="E7" s="180"/>
      <c r="F7" s="181"/>
    </row>
    <row r="8" spans="1:13" ht="13" x14ac:dyDescent="0.3">
      <c r="A8" s="182" t="s">
        <v>1</v>
      </c>
      <c r="B8" s="183"/>
      <c r="C8" s="108"/>
      <c r="D8" s="106"/>
      <c r="E8" s="183" t="s">
        <v>2</v>
      </c>
      <c r="F8" s="184"/>
    </row>
    <row r="9" spans="1:13" ht="13.5" thickBot="1" x14ac:dyDescent="0.35">
      <c r="A9" s="182"/>
      <c r="B9" s="183"/>
      <c r="C9" s="109"/>
      <c r="D9" s="107"/>
      <c r="E9" s="34" t="s">
        <v>3</v>
      </c>
      <c r="F9" s="83" t="s">
        <v>4</v>
      </c>
    </row>
    <row r="10" spans="1:13" s="1" customFormat="1" ht="13" x14ac:dyDescent="0.3">
      <c r="A10" s="182"/>
      <c r="B10" s="183"/>
      <c r="C10" s="35" t="s">
        <v>51</v>
      </c>
      <c r="D10" s="74" t="s">
        <v>52</v>
      </c>
      <c r="E10" s="35" t="s">
        <v>41</v>
      </c>
      <c r="F10" s="84" t="s">
        <v>41</v>
      </c>
      <c r="H10" s="123"/>
      <c r="I10" s="125" t="s">
        <v>118</v>
      </c>
      <c r="J10"/>
      <c r="K10" s="37" t="s">
        <v>101</v>
      </c>
      <c r="M10" s="37" t="s">
        <v>53</v>
      </c>
    </row>
    <row r="11" spans="1:13" ht="13" x14ac:dyDescent="0.3">
      <c r="A11" s="172" t="s">
        <v>5</v>
      </c>
      <c r="B11" s="173"/>
      <c r="C11" s="60"/>
      <c r="D11" s="2"/>
      <c r="E11" s="6"/>
      <c r="F11" s="85"/>
      <c r="H11" s="126" t="s">
        <v>116</v>
      </c>
      <c r="I11" s="84" t="s">
        <v>119</v>
      </c>
      <c r="J11" s="23"/>
      <c r="K11" s="39" t="s">
        <v>3</v>
      </c>
      <c r="M11" s="39" t="s">
        <v>3</v>
      </c>
    </row>
    <row r="12" spans="1:13" x14ac:dyDescent="0.25">
      <c r="A12" s="86"/>
      <c r="B12" s="69" t="str">
        <f>'PI Budget - 1Yr'!B12</f>
        <v>PI - Dr. XXX (Academic/Summer/Calendar)</v>
      </c>
      <c r="C12" s="76">
        <f>'PI Budget - 1Yr'!C12</f>
        <v>0</v>
      </c>
      <c r="D12" s="111">
        <f>'PI Budget - 1Yr'!D12</f>
        <v>0</v>
      </c>
      <c r="E12" s="24">
        <f>'PI Budget - 1Yr'!E12</f>
        <v>0</v>
      </c>
      <c r="F12" s="87">
        <f>'PI Budget - 1Yr'!F12</f>
        <v>0</v>
      </c>
      <c r="H12" s="86" t="str">
        <f t="shared" ref="H12:H17" si="0">B12</f>
        <v>PI - Dr. XXX (Academic/Summer/Calendar)</v>
      </c>
      <c r="I12" s="122">
        <f>'PI Budget - 1Yr'!F67</f>
        <v>0</v>
      </c>
      <c r="J12" s="19"/>
      <c r="K12" s="117">
        <f>'PI Budget - 1Yr'!K12</f>
        <v>100000</v>
      </c>
      <c r="M12" s="64">
        <f t="shared" ref="M12:M17" si="1">SUM(E12/K12)</f>
        <v>0</v>
      </c>
    </row>
    <row r="13" spans="1:13" x14ac:dyDescent="0.25">
      <c r="A13" s="86"/>
      <c r="B13" s="75" t="str">
        <f>'Co-PI1 Budget - 1Yr'!B13</f>
        <v>Co-PI1 - Dr. XXX (Academic/Summer/Calendar)</v>
      </c>
      <c r="C13" s="76">
        <f>'Co-PI1 Budget - 1Yr'!C13</f>
        <v>0</v>
      </c>
      <c r="D13" s="111">
        <f>'Co-PI1 Budget - 1Yr'!D13</f>
        <v>0</v>
      </c>
      <c r="E13" s="24">
        <f>'Co-PI1 Budget - 1Yr'!E13</f>
        <v>0</v>
      </c>
      <c r="F13" s="87">
        <f>'Co-PI1 Budget - 1Yr'!F13</f>
        <v>0</v>
      </c>
      <c r="H13" s="124" t="str">
        <f t="shared" si="0"/>
        <v>Co-PI1 - Dr. XXX (Academic/Summer/Calendar)</v>
      </c>
      <c r="I13" s="121">
        <f>'Co-PI1 Budget - 1Yr'!F67</f>
        <v>0</v>
      </c>
      <c r="J13" s="33"/>
      <c r="K13" s="117">
        <f>'Co-PI1 Budget - 1Yr'!K13</f>
        <v>100000</v>
      </c>
      <c r="M13" s="64">
        <f t="shared" si="1"/>
        <v>0</v>
      </c>
    </row>
    <row r="14" spans="1:13" x14ac:dyDescent="0.25">
      <c r="A14" s="86"/>
      <c r="B14" s="69" t="str">
        <f>'Co-PI2 Budget - 1Yr'!B14</f>
        <v>Co-PI2 - Dr. XXX (Academic/Summer/Calendar)</v>
      </c>
      <c r="C14" s="76">
        <f>'Co-PI2 Budget - 1Yr'!C14</f>
        <v>0</v>
      </c>
      <c r="D14" s="111">
        <f>'Co-PI2 Budget - 1Yr'!D14</f>
        <v>0</v>
      </c>
      <c r="E14" s="24">
        <f>'Co-PI2 Budget - 1Yr'!E14</f>
        <v>0</v>
      </c>
      <c r="F14" s="87">
        <f>'Co-PI2 Budget - 1Yr'!F14</f>
        <v>0</v>
      </c>
      <c r="H14" s="124" t="str">
        <f t="shared" si="0"/>
        <v>Co-PI2 - Dr. XXX (Academic/Summer/Calendar)</v>
      </c>
      <c r="I14" s="121">
        <f>'Co-PI2 Budget - 1Yr'!F67</f>
        <v>0</v>
      </c>
      <c r="J14" s="33"/>
      <c r="K14" s="117">
        <f>'Co-PI2 Budget - 1Yr'!K14</f>
        <v>100000</v>
      </c>
      <c r="M14" s="64">
        <f t="shared" si="1"/>
        <v>0</v>
      </c>
    </row>
    <row r="15" spans="1:13" x14ac:dyDescent="0.25">
      <c r="A15" s="86"/>
      <c r="B15" s="75" t="str">
        <f>'Co-PI3 Budget - 1Yr'!B15</f>
        <v>Co-PI3 - Dr. XXX (Academic/Summer/Calendar)</v>
      </c>
      <c r="C15" s="76">
        <f>'Co-PI3 Budget - 1Yr'!C15</f>
        <v>0</v>
      </c>
      <c r="D15" s="111">
        <f>'Co-PI3 Budget - 1Yr'!D15</f>
        <v>0</v>
      </c>
      <c r="E15" s="24">
        <f>'Co-PI3 Budget - 1Yr'!E15</f>
        <v>0</v>
      </c>
      <c r="F15" s="87">
        <f>'Co-PI3 Budget - 1Yr'!F15</f>
        <v>0</v>
      </c>
      <c r="H15" s="124" t="str">
        <f t="shared" si="0"/>
        <v>Co-PI3 - Dr. XXX (Academic/Summer/Calendar)</v>
      </c>
      <c r="I15" s="121">
        <f>'Co-PI3 Budget - 1Yr'!F67</f>
        <v>0</v>
      </c>
      <c r="J15" s="19"/>
      <c r="K15" s="117">
        <f>'Co-PI3 Budget - 1Yr'!K15</f>
        <v>100000</v>
      </c>
      <c r="M15" s="64">
        <f t="shared" si="1"/>
        <v>0</v>
      </c>
    </row>
    <row r="16" spans="1:13" x14ac:dyDescent="0.25">
      <c r="A16" s="86"/>
      <c r="B16" s="69" t="str">
        <f>'Co-PI4 Budget - 1Yr'!B16</f>
        <v>Co-PI4 - Dr. XXX (Academic/Summer/Calendar)</v>
      </c>
      <c r="C16" s="76">
        <f>'Co-PI4 Budget - 1Yr'!C16</f>
        <v>0</v>
      </c>
      <c r="D16" s="111">
        <f>'Co-PI4 Budget - 1Yr'!D16</f>
        <v>0</v>
      </c>
      <c r="E16" s="24">
        <f>'Co-PI4 Budget - 1Yr'!E16</f>
        <v>0</v>
      </c>
      <c r="F16" s="87">
        <f>'Co-PI4 Budget - 1Yr'!F16</f>
        <v>0</v>
      </c>
      <c r="H16" s="124" t="str">
        <f t="shared" si="0"/>
        <v>Co-PI4 - Dr. XXX (Academic/Summer/Calendar)</v>
      </c>
      <c r="I16" s="121">
        <f>'Co-PI4 Budget - 1Yr'!F67</f>
        <v>0</v>
      </c>
      <c r="J16" s="19"/>
      <c r="K16" s="117">
        <f>'Co-PI4 Budget - 1Yr'!K16</f>
        <v>100000</v>
      </c>
      <c r="M16" s="64">
        <f t="shared" si="1"/>
        <v>0</v>
      </c>
    </row>
    <row r="17" spans="1:13" x14ac:dyDescent="0.25">
      <c r="A17" s="86"/>
      <c r="B17" s="75" t="str">
        <f>'Co-PI5 Budget - 1Yr'!B17</f>
        <v>Co-PI5 - Dr. XXX (Academic/Summer/Calendar)</v>
      </c>
      <c r="C17" s="76">
        <f>'Co-PI5 Budget - 1Yr'!C17</f>
        <v>0</v>
      </c>
      <c r="D17" s="111">
        <f>'Co-PI5 Budget - 1Yr'!D17</f>
        <v>0</v>
      </c>
      <c r="E17" s="24">
        <f>'Co-PI5 Budget - 1Yr'!E17</f>
        <v>0</v>
      </c>
      <c r="F17" s="87">
        <f>'Co-PI5 Budget - 1Yr'!F17</f>
        <v>0</v>
      </c>
      <c r="H17" s="124" t="str">
        <f t="shared" si="0"/>
        <v>Co-PI5 - Dr. XXX (Academic/Summer/Calendar)</v>
      </c>
      <c r="I17" s="121">
        <f>'Co-PI5 Budget - 1Yr'!F67</f>
        <v>0</v>
      </c>
      <c r="J17" s="19"/>
      <c r="K17" s="118">
        <f>'Co-PI5 Budget - 1Yr'!K17</f>
        <v>100000</v>
      </c>
      <c r="M17" s="65">
        <f t="shared" si="1"/>
        <v>0</v>
      </c>
    </row>
    <row r="18" spans="1:13" ht="13.5" thickBot="1" x14ac:dyDescent="0.35">
      <c r="A18" s="149"/>
      <c r="B18" s="150"/>
      <c r="C18" s="76"/>
      <c r="D18" s="79"/>
      <c r="E18" s="24"/>
      <c r="F18" s="87"/>
      <c r="H18" s="120" t="s">
        <v>117</v>
      </c>
      <c r="I18" s="131">
        <f>ROUND(SUM(I12:I17),0)</f>
        <v>0</v>
      </c>
      <c r="J18" s="19"/>
    </row>
    <row r="19" spans="1:13" x14ac:dyDescent="0.25">
      <c r="A19" s="174" t="s">
        <v>31</v>
      </c>
      <c r="B19" s="175"/>
      <c r="C19" s="58"/>
      <c r="D19" s="58"/>
      <c r="E19" s="24">
        <f>'PI Budget - 1Yr'!E19+'Co-PI1 Budget - 1Yr'!E19+'Co-PI2 Budget - 1Yr'!E19+'Co-PI3 Budget - 1Yr'!E19+'Co-PI4 Budget - 1Yr'!E19+'Co-PI5 Budget - 1Yr'!E19</f>
        <v>0</v>
      </c>
      <c r="F19" s="88">
        <f>SUM(F12:F18)</f>
        <v>0</v>
      </c>
    </row>
    <row r="20" spans="1:13" ht="13" x14ac:dyDescent="0.3">
      <c r="A20" s="172" t="s">
        <v>29</v>
      </c>
      <c r="B20" s="173"/>
      <c r="C20" s="101" t="s">
        <v>86</v>
      </c>
      <c r="D20" s="2"/>
      <c r="E20" s="24"/>
      <c r="F20" s="89"/>
      <c r="H20" s="132" t="s">
        <v>120</v>
      </c>
      <c r="I20" s="133">
        <f>F68</f>
        <v>0</v>
      </c>
    </row>
    <row r="21" spans="1:13" ht="13" x14ac:dyDescent="0.3">
      <c r="A21" s="176" t="s">
        <v>34</v>
      </c>
      <c r="B21" s="177"/>
      <c r="C21" s="76">
        <f>'PI Budget - 1Yr'!C21+'Co-PI1 Budget - 1Yr'!C21+'Co-PI2 Budget - 1Yr'!C21+'Co-PI3 Budget - 1Yr'!C21+'Co-PI4 Budget - 1Yr'!C21+'Co-PI5 Budget - 1Yr'!C21</f>
        <v>0</v>
      </c>
      <c r="D21" s="111" t="e">
        <f>('PI Budget - 1Yr'!D21+'Co-PI1 Budget - 1Yr'!D21+'Co-PI2 Budget - 1Yr'!D21+'Co-PI3 Budget - 1Yr'!D21+'Co-PI4 Budget - 1Yr'!D21+'Co-PI5 Budget - 1Yr'!D21)/C21</f>
        <v>#DIV/0!</v>
      </c>
      <c r="E21" s="24">
        <f>'PI Budget - 1Yr'!E21+'Co-PI1 Budget - 1Yr'!E21+'Co-PI2 Budget - 1Yr'!E21+'Co-PI3 Budget - 1Yr'!E21+'Co-PI4 Budget - 1Yr'!E21+'Co-PI5 Budget - 1Yr'!E21</f>
        <v>0</v>
      </c>
      <c r="F21" s="87">
        <f>'PI Budget - 1Yr'!F21+'Co-PI1 Budget - 1Yr'!F21+'Co-PI2 Budget - 1Yr'!F21+'Co-PI3 Budget - 1Yr'!F21+'Co-PI4 Budget - 1Yr'!F21+'Co-PI5 Budget - 1Yr'!F21</f>
        <v>0</v>
      </c>
      <c r="H21" s="132"/>
      <c r="I21" s="132"/>
    </row>
    <row r="22" spans="1:13" ht="13" x14ac:dyDescent="0.3">
      <c r="A22" s="149" t="s">
        <v>46</v>
      </c>
      <c r="B22" s="150"/>
      <c r="C22" s="76">
        <f>'PI Budget - 1Yr'!C22+'Co-PI1 Budget - 1Yr'!C22+'Co-PI2 Budget - 1Yr'!C22+'Co-PI3 Budget - 1Yr'!C22+'Co-PI4 Budget - 1Yr'!C22+'Co-PI5 Budget - 1Yr'!C22</f>
        <v>0</v>
      </c>
      <c r="D22" s="111" t="e">
        <f>('PI Budget - 1Yr'!D22+'Co-PI1 Budget - 1Yr'!D22+'Co-PI2 Budget - 1Yr'!D22+'Co-PI3 Budget - 1Yr'!D22+'Co-PI4 Budget - 1Yr'!D22+'Co-PI5 Budget - 1Yr'!D22)/C22</f>
        <v>#DIV/0!</v>
      </c>
      <c r="E22" s="24">
        <f>'PI Budget - 1Yr'!E22+'Co-PI1 Budget - 1Yr'!E22+'Co-PI2 Budget - 1Yr'!E22+'Co-PI3 Budget - 1Yr'!E22+'Co-PI4 Budget - 1Yr'!E22+'Co-PI5 Budget - 1Yr'!E22</f>
        <v>0</v>
      </c>
      <c r="F22" s="87">
        <f>'PI Budget - 1Yr'!F22+'Co-PI1 Budget - 1Yr'!F22+'Co-PI2 Budget - 1Yr'!F22+'Co-PI3 Budget - 1Yr'!F22+'Co-PI4 Budget - 1Yr'!F22+'Co-PI5 Budget - 1Yr'!F22</f>
        <v>0</v>
      </c>
      <c r="H22" s="132" t="s">
        <v>121</v>
      </c>
      <c r="I22" s="134">
        <f>I18-I20</f>
        <v>0</v>
      </c>
    </row>
    <row r="23" spans="1:13" x14ac:dyDescent="0.25">
      <c r="A23" s="149" t="s">
        <v>47</v>
      </c>
      <c r="B23" s="150"/>
      <c r="C23" s="76">
        <f>'PI Budget - 1Yr'!C23+'Co-PI1 Budget - 1Yr'!C23+'Co-PI2 Budget - 1Yr'!C23+'Co-PI3 Budget - 1Yr'!C23+'Co-PI4 Budget - 1Yr'!C23+'Co-PI5 Budget - 1Yr'!C23</f>
        <v>0</v>
      </c>
      <c r="D23" s="111">
        <f>'PI Budget - 1Yr'!D23+'Co-PI1 Budget - 1Yr'!D23+'Co-PI2 Budget - 1Yr'!D23+'Co-PI3 Budget - 1Yr'!D23+'Co-PI4 Budget - 1Yr'!D23+'Co-PI5 Budget - 1Yr'!D23</f>
        <v>0</v>
      </c>
      <c r="E23" s="24">
        <f>'PI Budget - 1Yr'!E23+'Co-PI1 Budget - 1Yr'!E23+'Co-PI2 Budget - 1Yr'!E23+'Co-PI3 Budget - 1Yr'!E23+'Co-PI4 Budget - 1Yr'!E23+'Co-PI5 Budget - 1Yr'!E23</f>
        <v>0</v>
      </c>
      <c r="F23" s="87">
        <f>'PI Budget - 1Yr'!F23+'Co-PI1 Budget - 1Yr'!F23+'Co-PI2 Budget - 1Yr'!F23+'Co-PI3 Budget - 1Yr'!F23+'Co-PI4 Budget - 1Yr'!F23+'Co-PI5 Budget - 1Yr'!F23</f>
        <v>0</v>
      </c>
    </row>
    <row r="24" spans="1:13" x14ac:dyDescent="0.25">
      <c r="A24" s="149" t="s">
        <v>48</v>
      </c>
      <c r="B24" s="150"/>
      <c r="C24" s="76">
        <f>'PI Budget - 1Yr'!C24+'Co-PI1 Budget - 1Yr'!C24+'Co-PI2 Budget - 1Yr'!C24+'Co-PI3 Budget - 1Yr'!C24+'Co-PI4 Budget - 1Yr'!C24+'Co-PI5 Budget - 1Yr'!C24</f>
        <v>0</v>
      </c>
      <c r="D24" s="111">
        <f>'PI Budget - 1Yr'!D24+'Co-PI1 Budget - 1Yr'!D24+'Co-PI2 Budget - 1Yr'!D24+'Co-PI3 Budget - 1Yr'!D24+'Co-PI4 Budget - 1Yr'!D24+'Co-PI5 Budget - 1Yr'!D24</f>
        <v>0</v>
      </c>
      <c r="E24" s="24">
        <f>'PI Budget - 1Yr'!E24+'Co-PI1 Budget - 1Yr'!E24+'Co-PI2 Budget - 1Yr'!E24+'Co-PI3 Budget - 1Yr'!E24+'Co-PI4 Budget - 1Yr'!E24+'Co-PI5 Budget - 1Yr'!E24</f>
        <v>0</v>
      </c>
      <c r="F24" s="87">
        <f>'PI Budget - 1Yr'!F24+'Co-PI1 Budget - 1Yr'!F24+'Co-PI2 Budget - 1Yr'!F24+'Co-PI3 Budget - 1Yr'!F24+'Co-PI4 Budget - 1Yr'!F24+'Co-PI5 Budget - 1Yr'!F24</f>
        <v>0</v>
      </c>
    </row>
    <row r="25" spans="1:13" x14ac:dyDescent="0.25">
      <c r="A25" s="149" t="s">
        <v>43</v>
      </c>
      <c r="B25" s="150"/>
      <c r="C25" s="76">
        <f>'PI Budget - 1Yr'!C25+'Co-PI1 Budget - 1Yr'!C25+'Co-PI2 Budget - 1Yr'!C25+'Co-PI3 Budget - 1Yr'!C25+'Co-PI4 Budget - 1Yr'!C25+'Co-PI5 Budget - 1Yr'!C25</f>
        <v>0</v>
      </c>
      <c r="D25" s="111">
        <f>'PI Budget - 1Yr'!D25+'Co-PI1 Budget - 1Yr'!D25+'Co-PI2 Budget - 1Yr'!D25+'Co-PI3 Budget - 1Yr'!D25+'Co-PI4 Budget - 1Yr'!D25+'Co-PI5 Budget - 1Yr'!D25</f>
        <v>0</v>
      </c>
      <c r="E25" s="24">
        <f>'PI Budget - 1Yr'!E25+'Co-PI1 Budget - 1Yr'!E25+'Co-PI2 Budget - 1Yr'!E25+'Co-PI3 Budget - 1Yr'!E25+'Co-PI4 Budget - 1Yr'!E25+'Co-PI5 Budget - 1Yr'!E25</f>
        <v>0</v>
      </c>
      <c r="F25" s="87">
        <f>'PI Budget - 1Yr'!F25+'Co-PI1 Budget - 1Yr'!F25+'Co-PI2 Budget - 1Yr'!F25+'Co-PI3 Budget - 1Yr'!F25+'Co-PI4 Budget - 1Yr'!F25+'Co-PI5 Budget - 1Yr'!F25</f>
        <v>0</v>
      </c>
    </row>
    <row r="26" spans="1:13" x14ac:dyDescent="0.25">
      <c r="A26" s="149"/>
      <c r="B26" s="150"/>
      <c r="C26" s="76"/>
      <c r="D26" s="79"/>
      <c r="E26" s="24">
        <f>'PI Budget - 1Yr'!E26+'Co-PI1 Budget - 1Yr'!E26+'Co-PI2 Budget - 1Yr'!E26+'Co-PI3 Budget - 1Yr'!E26+'Co-PI4 Budget - 1Yr'!E26+'Co-PI5 Budget - 1Yr'!E26</f>
        <v>0</v>
      </c>
      <c r="F26" s="87">
        <f>'PI Budget - 1Yr'!F26+'Co-PI1 Budget - 1Yr'!F26+'Co-PI2 Budget - 1Yr'!F26+'Co-PI3 Budget - 1Yr'!F26+'Co-PI4 Budget - 1Yr'!F26+'Co-PI5 Budget - 1Yr'!F26</f>
        <v>0</v>
      </c>
    </row>
    <row r="27" spans="1:13" x14ac:dyDescent="0.25">
      <c r="A27" s="174" t="s">
        <v>50</v>
      </c>
      <c r="B27" s="175"/>
      <c r="C27" s="58"/>
      <c r="D27" s="58"/>
      <c r="E27" s="24">
        <f>'PI Budget - 1Yr'!E27+'Co-PI1 Budget - 1Yr'!E27+'Co-PI2 Budget - 1Yr'!E27+'Co-PI3 Budget - 1Yr'!E27+'Co-PI4 Budget - 1Yr'!E27+'Co-PI5 Budget - 1Yr'!E27</f>
        <v>0</v>
      </c>
      <c r="F27" s="87">
        <f>'PI Budget - 1Yr'!F27+'Co-PI1 Budget - 1Yr'!F27+'Co-PI2 Budget - 1Yr'!F27+'Co-PI3 Budget - 1Yr'!F27+'Co-PI4 Budget - 1Yr'!F27+'Co-PI5 Budget - 1Yr'!F27</f>
        <v>0</v>
      </c>
    </row>
    <row r="28" spans="1:13" ht="13" x14ac:dyDescent="0.3">
      <c r="A28" s="166" t="s">
        <v>30</v>
      </c>
      <c r="B28" s="167"/>
      <c r="C28" s="77"/>
      <c r="D28" s="5"/>
      <c r="E28" s="24"/>
      <c r="F28" s="89"/>
    </row>
    <row r="29" spans="1:13" x14ac:dyDescent="0.25">
      <c r="A29" s="149" t="s">
        <v>33</v>
      </c>
      <c r="B29" s="150"/>
      <c r="C29" s="110">
        <v>0.32</v>
      </c>
      <c r="D29" s="111"/>
      <c r="E29" s="24">
        <f>'PI Budget - 1Yr'!E29+'Co-PI1 Budget - 1Yr'!E29+'Co-PI2 Budget - 1Yr'!E29+'Co-PI3 Budget - 1Yr'!E29+'Co-PI4 Budget - 1Yr'!E29+'Co-PI5 Budget - 1Yr'!E29</f>
        <v>0</v>
      </c>
      <c r="F29" s="87">
        <f>'PI Budget - 1Yr'!F29+'Co-PI1 Budget - 1Yr'!F29+'Co-PI2 Budget - 1Yr'!F29+'Co-PI3 Budget - 1Yr'!F29+'Co-PI4 Budget - 1Yr'!F29+'Co-PI5 Budget - 1Yr'!F29</f>
        <v>0</v>
      </c>
    </row>
    <row r="30" spans="1:13" x14ac:dyDescent="0.25">
      <c r="A30" s="176" t="s">
        <v>34</v>
      </c>
      <c r="B30" s="177"/>
      <c r="C30" s="110">
        <v>0.23</v>
      </c>
      <c r="D30" s="111"/>
      <c r="E30" s="24">
        <f>'PI Budget - 1Yr'!E30+'Co-PI1 Budget - 1Yr'!E30+'Co-PI2 Budget - 1Yr'!E30+'Co-PI3 Budget - 1Yr'!E30+'Co-PI4 Budget - 1Yr'!E30+'Co-PI5 Budget - 1Yr'!E30</f>
        <v>0</v>
      </c>
      <c r="F30" s="87">
        <f>'PI Budget - 1Yr'!F30+'Co-PI1 Budget - 1Yr'!F30+'Co-PI2 Budget - 1Yr'!F30+'Co-PI3 Budget - 1Yr'!F30+'Co-PI4 Budget - 1Yr'!F30+'Co-PI5 Budget - 1Yr'!F30</f>
        <v>0</v>
      </c>
    </row>
    <row r="31" spans="1:13" x14ac:dyDescent="0.25">
      <c r="A31" s="149" t="s">
        <v>44</v>
      </c>
      <c r="B31" s="150"/>
      <c r="C31" s="110">
        <v>0.02</v>
      </c>
      <c r="D31" s="111"/>
      <c r="E31" s="24">
        <f>'PI Budget - 1Yr'!E31+'Co-PI1 Budget - 1Yr'!E31+'Co-PI2 Budget - 1Yr'!E31+'Co-PI3 Budget - 1Yr'!E31+'Co-PI4 Budget - 1Yr'!E31+'Co-PI5 Budget - 1Yr'!E31</f>
        <v>0</v>
      </c>
      <c r="F31" s="87">
        <f>'PI Budget - 1Yr'!F31+'Co-PI1 Budget - 1Yr'!F31+'Co-PI2 Budget - 1Yr'!F31+'Co-PI3 Budget - 1Yr'!F31+'Co-PI4 Budget - 1Yr'!F31+'Co-PI5 Budget - 1Yr'!F31</f>
        <v>0</v>
      </c>
    </row>
    <row r="32" spans="1:13" x14ac:dyDescent="0.25">
      <c r="A32" s="149" t="s">
        <v>43</v>
      </c>
      <c r="B32" s="150"/>
      <c r="C32" s="110">
        <v>0.12</v>
      </c>
      <c r="D32" s="111"/>
      <c r="E32" s="24">
        <f>'PI Budget - 1Yr'!E32+'Co-PI1 Budget - 1Yr'!E32+'Co-PI2 Budget - 1Yr'!E32+'Co-PI3 Budget - 1Yr'!E32+'Co-PI4 Budget - 1Yr'!E32+'Co-PI5 Budget - 1Yr'!E32</f>
        <v>0</v>
      </c>
      <c r="F32" s="87">
        <f>'PI Budget - 1Yr'!F32+'Co-PI1 Budget - 1Yr'!F32+'Co-PI2 Budget - 1Yr'!F32+'Co-PI3 Budget - 1Yr'!F32+'Co-PI4 Budget - 1Yr'!F32+'Co-PI5 Budget - 1Yr'!F32</f>
        <v>0</v>
      </c>
    </row>
    <row r="33" spans="1:11" x14ac:dyDescent="0.25">
      <c r="A33" s="149"/>
      <c r="B33" s="150"/>
      <c r="C33" s="102"/>
      <c r="D33" s="111"/>
      <c r="E33" s="24"/>
      <c r="F33" s="90"/>
    </row>
    <row r="34" spans="1:11" x14ac:dyDescent="0.25">
      <c r="A34" s="174" t="s">
        <v>32</v>
      </c>
      <c r="B34" s="175"/>
      <c r="C34" s="59"/>
      <c r="D34" s="58"/>
      <c r="E34" s="24">
        <f>'PI Budget - 1Yr'!E34+'Co-PI1 Budget - 1Yr'!E34+'Co-PI2 Budget - 1Yr'!E34+'Co-PI3 Budget - 1Yr'!E34+'Co-PI4 Budget - 1Yr'!E34+'Co-PI5 Budget - 1Yr'!E34</f>
        <v>0</v>
      </c>
      <c r="F34" s="130">
        <f>'PI Budget - 1Yr'!F34+'Co-PI1 Budget - 1Yr'!F34+'Co-PI2 Budget - 1Yr'!F34+'Co-PI3 Budget - 1Yr'!F34+'Co-PI4 Budget - 1Yr'!F34+'Co-PI5 Budget - 1Yr'!F34</f>
        <v>0</v>
      </c>
    </row>
    <row r="35" spans="1:11" ht="13" x14ac:dyDescent="0.3">
      <c r="A35" s="170" t="s">
        <v>6</v>
      </c>
      <c r="B35" s="171"/>
      <c r="C35" s="60"/>
      <c r="D35" s="60"/>
      <c r="E35" s="127">
        <f>'PI Budget - 1Yr'!E35+'Co-PI1 Budget - 1Yr'!E35+'Co-PI2 Budget - 1Yr'!E35+'Co-PI3 Budget - 1Yr'!E35+'Co-PI4 Budget - 1Yr'!E35+'Co-PI5 Budget - 1Yr'!E35</f>
        <v>0</v>
      </c>
      <c r="F35" s="129">
        <f>'PI Budget - 1Yr'!F35+'Co-PI1 Budget - 1Yr'!F35+'Co-PI2 Budget - 1Yr'!F35+'Co-PI3 Budget - 1Yr'!F35+'Co-PI4 Budget - 1Yr'!F35+'Co-PI5 Budget - 1Yr'!F35</f>
        <v>0</v>
      </c>
    </row>
    <row r="36" spans="1:11" ht="13" x14ac:dyDescent="0.3">
      <c r="A36" s="168"/>
      <c r="B36" s="169"/>
      <c r="C36" s="60"/>
      <c r="D36" s="2"/>
      <c r="E36" s="24"/>
      <c r="F36" s="93"/>
    </row>
    <row r="37" spans="1:11" ht="13" x14ac:dyDescent="0.3">
      <c r="A37" s="170" t="s">
        <v>7</v>
      </c>
      <c r="B37" s="171"/>
      <c r="C37" s="60"/>
      <c r="D37" s="60"/>
      <c r="E37" s="127"/>
      <c r="F37" s="128"/>
    </row>
    <row r="38" spans="1:11" ht="13" x14ac:dyDescent="0.3">
      <c r="A38" s="149" t="s">
        <v>122</v>
      </c>
      <c r="B38" s="150"/>
      <c r="C38" s="58"/>
      <c r="D38" s="4"/>
      <c r="E38" s="24">
        <v>0</v>
      </c>
      <c r="F38" s="135">
        <f t="shared" ref="F38:F39" si="2">ROUND(SUM(E38:E38),0)</f>
        <v>0</v>
      </c>
      <c r="K38" s="28"/>
    </row>
    <row r="39" spans="1:11" ht="13" x14ac:dyDescent="0.3">
      <c r="A39" s="149" t="s">
        <v>124</v>
      </c>
      <c r="B39" s="150"/>
      <c r="C39" s="58"/>
      <c r="D39" s="4"/>
      <c r="E39" s="24">
        <v>0</v>
      </c>
      <c r="F39" s="135">
        <f t="shared" si="2"/>
        <v>0</v>
      </c>
      <c r="K39" s="28"/>
    </row>
    <row r="40" spans="1:11" ht="13" x14ac:dyDescent="0.3">
      <c r="A40" s="151" t="s">
        <v>126</v>
      </c>
      <c r="B40" s="152"/>
      <c r="C40" s="61"/>
      <c r="D40" s="112"/>
      <c r="E40" s="127">
        <f>ROUND(SUM(E38:E39),0)</f>
        <v>0</v>
      </c>
      <c r="F40" s="129">
        <f>ROUND(SUM(E40:E40),0)</f>
        <v>0</v>
      </c>
    </row>
    <row r="41" spans="1:11" ht="13" x14ac:dyDescent="0.3">
      <c r="A41" s="172"/>
      <c r="B41" s="173"/>
      <c r="C41" s="60"/>
      <c r="D41" s="2"/>
      <c r="E41" s="24"/>
      <c r="F41" s="90"/>
    </row>
    <row r="42" spans="1:11" ht="13" x14ac:dyDescent="0.3">
      <c r="A42" s="172" t="s">
        <v>8</v>
      </c>
      <c r="B42" s="173"/>
      <c r="C42" s="101" t="s">
        <v>86</v>
      </c>
      <c r="D42" s="2"/>
      <c r="E42" s="24"/>
      <c r="F42" s="90"/>
    </row>
    <row r="43" spans="1:11" x14ac:dyDescent="0.25">
      <c r="A43" s="149" t="s">
        <v>13</v>
      </c>
      <c r="B43" s="150"/>
      <c r="C43" s="76">
        <f>'PI Budget - 1Yr'!C43+'Co-PI1 Budget - 1Yr'!C43+'Co-PI2 Budget - 1Yr'!C43+'Co-PI3 Budget - 1Yr'!C43+'Co-PI4 Budget - 1Yr'!C43+'Co-PI5 Budget - 1Yr'!C43</f>
        <v>0</v>
      </c>
      <c r="D43" s="4"/>
      <c r="E43" s="24">
        <f>'PI Budget - 1Yr'!E43+'Co-PI1 Budget - 1Yr'!E43+'Co-PI2 Budget - 1Yr'!E43+'Co-PI3 Budget - 1Yr'!E43+'Co-PI4 Budget - 1Yr'!E43+'Co-PI5 Budget - 1Yr'!E43</f>
        <v>0</v>
      </c>
      <c r="F43" s="87">
        <f>'PI Budget - 1Yr'!F43+'Co-PI1 Budget - 1Yr'!F43+'Co-PI2 Budget - 1Yr'!F43+'Co-PI3 Budget - 1Yr'!F43+'Co-PI4 Budget - 1Yr'!F43+'Co-PI5 Budget - 1Yr'!F43</f>
        <v>0</v>
      </c>
    </row>
    <row r="44" spans="1:11" x14ac:dyDescent="0.25">
      <c r="A44" s="149" t="s">
        <v>14</v>
      </c>
      <c r="B44" s="150"/>
      <c r="C44" s="76">
        <f>'PI Budget - 1Yr'!C44+'Co-PI1 Budget - 1Yr'!C44+'Co-PI2 Budget - 1Yr'!C44+'Co-PI3 Budget - 1Yr'!C44+'Co-PI4 Budget - 1Yr'!C44+'Co-PI5 Budget - 1Yr'!C44</f>
        <v>0</v>
      </c>
      <c r="D44" s="4"/>
      <c r="E44" s="24">
        <f>'PI Budget - 1Yr'!E44+'Co-PI1 Budget - 1Yr'!E44+'Co-PI2 Budget - 1Yr'!E44+'Co-PI3 Budget - 1Yr'!E44+'Co-PI4 Budget - 1Yr'!E44+'Co-PI5 Budget - 1Yr'!E44</f>
        <v>0</v>
      </c>
      <c r="F44" s="87">
        <f>'PI Budget - 1Yr'!F44+'Co-PI1 Budget - 1Yr'!F44+'Co-PI2 Budget - 1Yr'!F44+'Co-PI3 Budget - 1Yr'!F44+'Co-PI4 Budget - 1Yr'!F44+'Co-PI5 Budget - 1Yr'!F44</f>
        <v>0</v>
      </c>
    </row>
    <row r="45" spans="1:11" ht="13" x14ac:dyDescent="0.3">
      <c r="A45" s="151" t="s">
        <v>25</v>
      </c>
      <c r="B45" s="152"/>
      <c r="C45" s="61"/>
      <c r="D45" s="112"/>
      <c r="E45" s="127">
        <f>'PI Budget - 1Yr'!E45+'Co-PI1 Budget - 1Yr'!E45+'Co-PI2 Budget - 1Yr'!E45+'Co-PI3 Budget - 1Yr'!E45+'Co-PI4 Budget - 1Yr'!E45+'Co-PI5 Budget - 1Yr'!E45</f>
        <v>0</v>
      </c>
      <c r="F45" s="129">
        <f>'PI Budget - 1Yr'!F45+'Co-PI1 Budget - 1Yr'!F45+'Co-PI2 Budget - 1Yr'!F45+'Co-PI3 Budget - 1Yr'!F45+'Co-PI4 Budget - 1Yr'!F45+'Co-PI5 Budget - 1Yr'!F45</f>
        <v>0</v>
      </c>
    </row>
    <row r="46" spans="1:11" ht="13" x14ac:dyDescent="0.3">
      <c r="A46" s="164"/>
      <c r="B46" s="165"/>
      <c r="C46" s="61"/>
      <c r="D46" s="113"/>
      <c r="E46" s="24"/>
      <c r="F46" s="93"/>
    </row>
    <row r="47" spans="1:11" ht="12.75" customHeight="1" x14ac:dyDescent="0.3">
      <c r="A47" s="172" t="s">
        <v>9</v>
      </c>
      <c r="B47" s="173"/>
      <c r="C47" s="60"/>
      <c r="D47" s="2"/>
      <c r="E47" s="24"/>
      <c r="F47" s="90"/>
    </row>
    <row r="48" spans="1:11" ht="12.75" customHeight="1" x14ac:dyDescent="0.25">
      <c r="A48" s="149" t="s">
        <v>15</v>
      </c>
      <c r="B48" s="150"/>
      <c r="C48" s="58"/>
      <c r="D48" s="4"/>
      <c r="E48" s="24">
        <f>'PI Budget - 1Yr'!E48+'Co-PI1 Budget - 1Yr'!E48+'Co-PI2 Budget - 1Yr'!E48+'Co-PI3 Budget - 1Yr'!E48+'Co-PI4 Budget - 1Yr'!E48+'Co-PI5 Budget - 1Yr'!E48</f>
        <v>0</v>
      </c>
      <c r="F48" s="87">
        <f>'PI Budget - 1Yr'!F48+'Co-PI1 Budget - 1Yr'!F48+'Co-PI2 Budget - 1Yr'!F48+'Co-PI3 Budget - 1Yr'!F48+'Co-PI4 Budget - 1Yr'!F48+'Co-PI5 Budget - 1Yr'!F48</f>
        <v>0</v>
      </c>
    </row>
    <row r="49" spans="1:10" ht="12.75" customHeight="1" x14ac:dyDescent="0.25">
      <c r="A49" s="149" t="s">
        <v>16</v>
      </c>
      <c r="B49" s="150"/>
      <c r="C49" s="58"/>
      <c r="D49" s="4"/>
      <c r="E49" s="24">
        <f>'PI Budget - 1Yr'!E49+'Co-PI1 Budget - 1Yr'!E49+'Co-PI2 Budget - 1Yr'!E49+'Co-PI3 Budget - 1Yr'!E49+'Co-PI4 Budget - 1Yr'!E49+'Co-PI5 Budget - 1Yr'!E49</f>
        <v>0</v>
      </c>
      <c r="F49" s="87">
        <f>'PI Budget - 1Yr'!F49+'Co-PI1 Budget - 1Yr'!F49+'Co-PI2 Budget - 1Yr'!F49+'Co-PI3 Budget - 1Yr'!F49+'Co-PI4 Budget - 1Yr'!F49+'Co-PI5 Budget - 1Yr'!F49</f>
        <v>0</v>
      </c>
    </row>
    <row r="50" spans="1:10" ht="12.75" customHeight="1" x14ac:dyDescent="0.25">
      <c r="A50" s="149" t="s">
        <v>17</v>
      </c>
      <c r="B50" s="150"/>
      <c r="C50" s="58"/>
      <c r="D50" s="4"/>
      <c r="E50" s="24">
        <f>'PI Budget - 1Yr'!E50+'Co-PI1 Budget - 1Yr'!E50+'Co-PI2 Budget - 1Yr'!E50+'Co-PI3 Budget - 1Yr'!E50+'Co-PI4 Budget - 1Yr'!E50+'Co-PI5 Budget - 1Yr'!E50</f>
        <v>0</v>
      </c>
      <c r="F50" s="87">
        <f>'PI Budget - 1Yr'!F50+'Co-PI1 Budget - 1Yr'!F50+'Co-PI2 Budget - 1Yr'!F50+'Co-PI3 Budget - 1Yr'!F50+'Co-PI4 Budget - 1Yr'!F50+'Co-PI5 Budget - 1Yr'!F50</f>
        <v>0</v>
      </c>
    </row>
    <row r="51" spans="1:10" ht="12.75" customHeight="1" x14ac:dyDescent="0.25">
      <c r="A51" s="149" t="s">
        <v>18</v>
      </c>
      <c r="B51" s="150"/>
      <c r="C51" s="58"/>
      <c r="D51" s="4"/>
      <c r="E51" s="24">
        <f>'PI Budget - 1Yr'!E51+'Co-PI1 Budget - 1Yr'!E51+'Co-PI2 Budget - 1Yr'!E51+'Co-PI3 Budget - 1Yr'!E51+'Co-PI4 Budget - 1Yr'!E51+'Co-PI5 Budget - 1Yr'!E51</f>
        <v>0</v>
      </c>
      <c r="F51" s="87">
        <f>'PI Budget - 1Yr'!F51+'Co-PI1 Budget - 1Yr'!F51+'Co-PI2 Budget - 1Yr'!F51+'Co-PI3 Budget - 1Yr'!F51+'Co-PI4 Budget - 1Yr'!F51+'Co-PI5 Budget - 1Yr'!F51</f>
        <v>0</v>
      </c>
    </row>
    <row r="52" spans="1:10" ht="12.75" customHeight="1" x14ac:dyDescent="0.25">
      <c r="A52" s="149" t="s">
        <v>19</v>
      </c>
      <c r="B52" s="150"/>
      <c r="C52" s="58"/>
      <c r="D52" s="4"/>
      <c r="E52" s="24">
        <f>'PI Budget - 1Yr'!E52+'Co-PI1 Budget - 1Yr'!E52+'Co-PI2 Budget - 1Yr'!E52+'Co-PI3 Budget - 1Yr'!E52+'Co-PI4 Budget - 1Yr'!E52+'Co-PI5 Budget - 1Yr'!E52</f>
        <v>0</v>
      </c>
      <c r="F52" s="87">
        <f>'PI Budget - 1Yr'!F52+'Co-PI1 Budget - 1Yr'!F52+'Co-PI2 Budget - 1Yr'!F52+'Co-PI3 Budget - 1Yr'!F52+'Co-PI4 Budget - 1Yr'!F52+'Co-PI5 Budget - 1Yr'!F52</f>
        <v>0</v>
      </c>
    </row>
    <row r="53" spans="1:10" ht="12.75" customHeight="1" x14ac:dyDescent="0.3">
      <c r="A53" s="151" t="s">
        <v>24</v>
      </c>
      <c r="B53" s="152"/>
      <c r="C53" s="61"/>
      <c r="D53" s="112"/>
      <c r="E53" s="24">
        <f>'PI Budget - 1Yr'!E53+'Co-PI1 Budget - 1Yr'!E53+'Co-PI2 Budget - 1Yr'!E53+'Co-PI3 Budget - 1Yr'!E53+'Co-PI4 Budget - 1Yr'!E53+'Co-PI5 Budget - 1Yr'!E53</f>
        <v>0</v>
      </c>
      <c r="F53" s="87">
        <f>'PI Budget - 1Yr'!F53+'Co-PI1 Budget - 1Yr'!F53+'Co-PI2 Budget - 1Yr'!F53+'Co-PI3 Budget - 1Yr'!F53+'Co-PI4 Budget - 1Yr'!F53+'Co-PI5 Budget - 1Yr'!F53</f>
        <v>0</v>
      </c>
    </row>
    <row r="54" spans="1:10" ht="12.75" customHeight="1" x14ac:dyDescent="0.3">
      <c r="A54" s="164"/>
      <c r="B54" s="165"/>
      <c r="C54" s="61"/>
      <c r="D54" s="113"/>
      <c r="E54" s="24"/>
      <c r="F54" s="93"/>
    </row>
    <row r="55" spans="1:10" ht="13" x14ac:dyDescent="0.3">
      <c r="A55" s="166" t="s">
        <v>10</v>
      </c>
      <c r="B55" s="167"/>
      <c r="C55" s="103"/>
      <c r="D55" s="5"/>
      <c r="E55" s="24"/>
      <c r="F55" s="90"/>
    </row>
    <row r="56" spans="1:10" x14ac:dyDescent="0.25">
      <c r="A56" s="149" t="s">
        <v>20</v>
      </c>
      <c r="B56" s="150"/>
      <c r="C56" s="58"/>
      <c r="D56" s="4"/>
      <c r="E56" s="24">
        <f>'PI Budget - 1Yr'!E56+'Co-PI1 Budget - 1Yr'!E56+'Co-PI2 Budget - 1Yr'!E56+'Co-PI3 Budget - 1Yr'!E56+'Co-PI4 Budget - 1Yr'!E56+'Co-PI5 Budget - 1Yr'!E56</f>
        <v>0</v>
      </c>
      <c r="F56" s="87">
        <f>'PI Budget - 1Yr'!F56+'Co-PI1 Budget - 1Yr'!F56+'Co-PI2 Budget - 1Yr'!F56+'Co-PI3 Budget - 1Yr'!F56+'Co-PI4 Budget - 1Yr'!F56+'Co-PI5 Budget - 1Yr'!F56</f>
        <v>0</v>
      </c>
    </row>
    <row r="57" spans="1:10" x14ac:dyDescent="0.25">
      <c r="A57" s="149" t="s">
        <v>45</v>
      </c>
      <c r="B57" s="150"/>
      <c r="C57" s="58"/>
      <c r="D57" s="4"/>
      <c r="E57" s="24">
        <f>'PI Budget - 1Yr'!E57+'Co-PI1 Budget - 1Yr'!E57+'Co-PI2 Budget - 1Yr'!E57+'Co-PI3 Budget - 1Yr'!E57+'Co-PI4 Budget - 1Yr'!E57+'Co-PI5 Budget - 1Yr'!E57</f>
        <v>0</v>
      </c>
      <c r="F57" s="87">
        <f>'PI Budget - 1Yr'!F57+'Co-PI1 Budget - 1Yr'!F57+'Co-PI2 Budget - 1Yr'!F57+'Co-PI3 Budget - 1Yr'!F57+'Co-PI4 Budget - 1Yr'!F57+'Co-PI5 Budget - 1Yr'!F57</f>
        <v>0</v>
      </c>
    </row>
    <row r="58" spans="1:10" x14ac:dyDescent="0.25">
      <c r="A58" s="149" t="s">
        <v>21</v>
      </c>
      <c r="B58" s="150"/>
      <c r="C58" s="58"/>
      <c r="D58" s="4"/>
      <c r="E58" s="24">
        <f>'PI Budget - 1Yr'!E58+'Co-PI1 Budget - 1Yr'!E58+'Co-PI2 Budget - 1Yr'!E58+'Co-PI3 Budget - 1Yr'!E58+'Co-PI4 Budget - 1Yr'!E58+'Co-PI5 Budget - 1Yr'!E58</f>
        <v>0</v>
      </c>
      <c r="F58" s="87">
        <f>'PI Budget - 1Yr'!F58+'Co-PI1 Budget - 1Yr'!F58+'Co-PI2 Budget - 1Yr'!F58+'Co-PI3 Budget - 1Yr'!F58+'Co-PI4 Budget - 1Yr'!F58+'Co-PI5 Budget - 1Yr'!F58</f>
        <v>0</v>
      </c>
    </row>
    <row r="59" spans="1:10" x14ac:dyDescent="0.25">
      <c r="A59" s="149" t="s">
        <v>22</v>
      </c>
      <c r="B59" s="150"/>
      <c r="C59" s="58"/>
      <c r="D59" s="4"/>
      <c r="E59" s="24">
        <f>'PI Budget - 1Yr'!E59+'Co-PI1 Budget - 1Yr'!E59+'Co-PI2 Budget - 1Yr'!E59+'Co-PI3 Budget - 1Yr'!E59+'Co-PI4 Budget - 1Yr'!E59+'Co-PI5 Budget - 1Yr'!E59</f>
        <v>0</v>
      </c>
      <c r="F59" s="87">
        <f>'PI Budget - 1Yr'!F59+'Co-PI1 Budget - 1Yr'!F59+'Co-PI2 Budget - 1Yr'!F59+'Co-PI3 Budget - 1Yr'!F59+'Co-PI4 Budget - 1Yr'!F59+'Co-PI5 Budget - 1Yr'!F59</f>
        <v>0</v>
      </c>
    </row>
    <row r="60" spans="1:10" x14ac:dyDescent="0.25">
      <c r="A60" s="149" t="s">
        <v>28</v>
      </c>
      <c r="B60" s="150"/>
      <c r="C60" s="76">
        <f>'PI Budget - 1Yr'!C60+'Co-PI1 Budget - 1Yr'!C60+'Co-PI2 Budget - 1Yr'!C60+'Co-PI3 Budget - 1Yr'!C60+'Co-PI4 Budget - 1Yr'!C60+'Co-PI5 Budget - 1Yr'!C60</f>
        <v>0</v>
      </c>
      <c r="D60" s="4"/>
      <c r="E60" s="24">
        <f>'PI Budget - 1Yr'!E60+'Co-PI1 Budget - 1Yr'!E60+'Co-PI2 Budget - 1Yr'!E60+'Co-PI3 Budget - 1Yr'!E60+'Co-PI4 Budget - 1Yr'!E60+'Co-PI5 Budget - 1Yr'!E60</f>
        <v>0</v>
      </c>
      <c r="F60" s="87">
        <f>'PI Budget - 1Yr'!F60+'Co-PI1 Budget - 1Yr'!F60+'Co-PI2 Budget - 1Yr'!F60+'Co-PI3 Budget - 1Yr'!F60+'Co-PI4 Budget - 1Yr'!F60+'Co-PI5 Budget - 1Yr'!F60</f>
        <v>0</v>
      </c>
    </row>
    <row r="61" spans="1:10" ht="13" x14ac:dyDescent="0.3">
      <c r="A61" s="149" t="s">
        <v>80</v>
      </c>
      <c r="B61" s="150"/>
      <c r="C61" s="59"/>
      <c r="D61" s="4"/>
      <c r="E61" s="24">
        <f>'PI Budget - 1Yr'!E61+'Co-PI1 Budget - 1Yr'!E61+'Co-PI2 Budget - 1Yr'!E61+'Co-PI3 Budget - 1Yr'!E61+'Co-PI4 Budget - 1Yr'!E61+'Co-PI5 Budget - 1Yr'!E61</f>
        <v>0</v>
      </c>
      <c r="F61" s="87">
        <f>'PI Budget - 1Yr'!F61+'Co-PI1 Budget - 1Yr'!F61+'Co-PI2 Budget - 1Yr'!F61+'Co-PI3 Budget - 1Yr'!F61+'Co-PI4 Budget - 1Yr'!F61+'Co-PI5 Budget - 1Yr'!F61</f>
        <v>0</v>
      </c>
    </row>
    <row r="62" spans="1:10" ht="13" x14ac:dyDescent="0.3">
      <c r="A62" s="151" t="s">
        <v>23</v>
      </c>
      <c r="B62" s="152"/>
      <c r="C62" s="61"/>
      <c r="D62" s="112"/>
      <c r="E62" s="127">
        <f>'PI Budget - 1Yr'!E62+'Co-PI1 Budget - 1Yr'!E62+'Co-PI2 Budget - 1Yr'!E62+'Co-PI3 Budget - 1Yr'!E62+'Co-PI4 Budget - 1Yr'!E62+'Co-PI5 Budget - 1Yr'!E62</f>
        <v>0</v>
      </c>
      <c r="F62" s="129">
        <f>'PI Budget - 1Yr'!F62+'Co-PI1 Budget - 1Yr'!F62+'Co-PI2 Budget - 1Yr'!F62+'Co-PI3 Budget - 1Yr'!F62+'Co-PI4 Budget - 1Yr'!F62+'Co-PI5 Budget - 1Yr'!F62</f>
        <v>0</v>
      </c>
    </row>
    <row r="63" spans="1:10" ht="13" x14ac:dyDescent="0.3">
      <c r="A63" s="95"/>
      <c r="B63" s="81"/>
      <c r="C63" s="80"/>
      <c r="D63" s="114"/>
      <c r="E63" s="24"/>
      <c r="F63" s="87"/>
    </row>
    <row r="64" spans="1:10" ht="13.5" thickBot="1" x14ac:dyDescent="0.35">
      <c r="A64" s="153" t="s">
        <v>11</v>
      </c>
      <c r="B64" s="154"/>
      <c r="C64" s="62"/>
      <c r="D64" s="62"/>
      <c r="E64" s="137">
        <f>'PI Budget - 1Yr'!E64+'Co-PI1 Budget - 1Yr'!E64+'Co-PI2 Budget - 1Yr'!E64+'Co-PI3 Budget - 1Yr'!E64+'Co-PI4 Budget - 1Yr'!E64+'Co-PI5 Budget - 1Yr'!E64</f>
        <v>0</v>
      </c>
      <c r="F64" s="138">
        <f>'PI Budget - 1Yr'!F64+'Co-PI1 Budget - 1Yr'!F64+'Co-PI2 Budget - 1Yr'!F64+'Co-PI3 Budget - 1Yr'!F64+'Co-PI4 Budget - 1Yr'!F64+'Co-PI5 Budget - 1Yr'!F64</f>
        <v>0</v>
      </c>
      <c r="J64" s="3"/>
    </row>
    <row r="65" spans="1:8" s="3" customFormat="1" ht="13" x14ac:dyDescent="0.3">
      <c r="A65" s="155" t="s">
        <v>26</v>
      </c>
      <c r="B65" s="156"/>
      <c r="C65" s="104"/>
      <c r="D65" s="141"/>
      <c r="E65" s="143">
        <f>'PI Budget - 1Yr'!E65+'Co-PI1 Budget - 1Yr'!E65+'Co-PI2 Budget - 1Yr'!E65+'Co-PI3 Budget - 1Yr'!E65+'Co-PI4 Budget - 1Yr'!E65+'Co-PI5 Budget - 1Yr'!E65</f>
        <v>0</v>
      </c>
      <c r="F65" s="144">
        <f>'PI Budget - 1Yr'!F65+'Co-PI1 Budget - 1Yr'!F65+'Co-PI2 Budget - 1Yr'!F65+'Co-PI3 Budget - 1Yr'!F65+'Co-PI4 Budget - 1Yr'!F65+'Co-PI5 Budget - 1Yr'!F65</f>
        <v>0</v>
      </c>
      <c r="G65" s="1"/>
      <c r="H65"/>
    </row>
    <row r="66" spans="1:8" ht="13.5" thickBot="1" x14ac:dyDescent="0.35">
      <c r="A66" s="157" t="s">
        <v>40</v>
      </c>
      <c r="B66" s="158"/>
      <c r="C66" s="105">
        <f>'PI Budget - 1Yr'!C66</f>
        <v>0.52</v>
      </c>
      <c r="D66" s="142"/>
      <c r="E66" s="145">
        <f>'PI Budget - 1Yr'!E66+'Co-PI1 Budget - 1Yr'!E66+'Co-PI2 Budget - 1Yr'!E66+'Co-PI3 Budget - 1Yr'!E66+'Co-PI4 Budget - 1Yr'!E66+'Co-PI5 Budget - 1Yr'!E66</f>
        <v>0</v>
      </c>
      <c r="F66" s="146">
        <f>'PI Budget - 1Yr'!F66+'Co-PI1 Budget - 1Yr'!F66+'Co-PI2 Budget - 1Yr'!F66+'Co-PI3 Budget - 1Yr'!F66+'Co-PI4 Budget - 1Yr'!F66+'Co-PI5 Budget - 1Yr'!F66</f>
        <v>0</v>
      </c>
    </row>
    <row r="67" spans="1:8" ht="13.5" thickBot="1" x14ac:dyDescent="0.35">
      <c r="A67" s="159" t="s">
        <v>12</v>
      </c>
      <c r="B67" s="160"/>
      <c r="C67" s="71"/>
      <c r="D67" s="136"/>
      <c r="E67" s="139">
        <f>'PI Budget - 1Yr'!E67+'Co-PI1 Budget - 1Yr'!E67+'Co-PI2 Budget - 1Yr'!E67+'Co-PI3 Budget - 1Yr'!E67+'Co-PI4 Budget - 1Yr'!E67+'Co-PI5 Budget - 1Yr'!E67</f>
        <v>0</v>
      </c>
      <c r="F67" s="140">
        <f>'PI Budget - 1Yr'!F67+'Co-PI1 Budget - 1Yr'!F67+'Co-PI2 Budget - 1Yr'!F67+'Co-PI3 Budget - 1Yr'!F67+'Co-PI4 Budget - 1Yr'!F67+'Co-PI5 Budget - 1Yr'!F67</f>
        <v>0</v>
      </c>
    </row>
    <row r="68" spans="1:8" ht="12.75" customHeight="1" thickBot="1" x14ac:dyDescent="0.35">
      <c r="A68" s="161" t="s">
        <v>27</v>
      </c>
      <c r="B68" s="162"/>
      <c r="C68" s="162"/>
      <c r="D68" s="162"/>
      <c r="E68" s="163"/>
      <c r="F68" s="147">
        <f>F67</f>
        <v>0</v>
      </c>
    </row>
    <row r="69" spans="1:8" x14ac:dyDescent="0.25">
      <c r="E69"/>
    </row>
    <row r="70" spans="1:8" x14ac:dyDescent="0.25">
      <c r="E70"/>
    </row>
    <row r="71" spans="1:8" x14ac:dyDescent="0.25">
      <c r="E71"/>
    </row>
    <row r="72" spans="1:8" x14ac:dyDescent="0.25">
      <c r="E72"/>
    </row>
    <row r="73" spans="1:8" x14ac:dyDescent="0.25">
      <c r="E73"/>
    </row>
    <row r="74" spans="1:8" x14ac:dyDescent="0.25">
      <c r="E74"/>
    </row>
    <row r="75" spans="1:8" x14ac:dyDescent="0.25">
      <c r="E75"/>
    </row>
    <row r="76" spans="1:8" x14ac:dyDescent="0.25">
      <c r="E76"/>
    </row>
    <row r="77" spans="1:8" x14ac:dyDescent="0.25">
      <c r="E77"/>
    </row>
    <row r="78" spans="1:8" x14ac:dyDescent="0.25">
      <c r="E78"/>
    </row>
    <row r="79" spans="1:8" x14ac:dyDescent="0.25">
      <c r="E79"/>
    </row>
    <row r="80" spans="1:8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</sheetData>
  <sheetProtection algorithmName="SHA-512" hashValue="jGlMt6WOrekipPeeSMk9h7iBm2kkwqxRUKwgX3fpx2TFNY6A23ltqt6rJDTVBhcE01iWar40Ff+bUZE/DB9zUA==" saltValue="s1nPxZVnKhyQXKL2kXlhbA==" spinCount="100000" sheet="1" selectLockedCells="1" selectUnlockedCells="1"/>
  <mergeCells count="55">
    <mergeCell ref="A1:F1"/>
    <mergeCell ref="A23:B23"/>
    <mergeCell ref="A11:B11"/>
    <mergeCell ref="A7:F7"/>
    <mergeCell ref="A8:B10"/>
    <mergeCell ref="E8:F8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50:B50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67:B67"/>
    <mergeCell ref="A68:E68"/>
    <mergeCell ref="A60:B6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1:B61"/>
    <mergeCell ref="A62:B62"/>
    <mergeCell ref="A64:B64"/>
    <mergeCell ref="A65:B65"/>
    <mergeCell ref="A66:B66"/>
  </mergeCells>
  <phoneticPr fontId="21" type="noConversion"/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3"/>
  <sheetViews>
    <sheetView zoomScale="90" zoomScaleNormal="90" workbookViewId="0">
      <selection sqref="A1:F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5" width="12.81640625" style="7" customWidth="1"/>
    <col min="6" max="6" width="12.81640625" customWidth="1"/>
    <col min="7" max="7" width="5.7265625" customWidth="1"/>
    <col min="8" max="8" width="12.54296875" customWidth="1"/>
    <col min="9" max="9" width="10.453125" customWidth="1"/>
    <col min="10" max="10" width="5.54296875" customWidth="1"/>
    <col min="11" max="11" width="12.26953125" customWidth="1"/>
    <col min="12" max="13" width="10" customWidth="1"/>
  </cols>
  <sheetData>
    <row r="1" spans="1:13" ht="14" x14ac:dyDescent="0.3">
      <c r="A1" s="178" t="s">
        <v>84</v>
      </c>
      <c r="B1" s="178"/>
      <c r="C1" s="178"/>
      <c r="D1" s="178"/>
      <c r="E1" s="178"/>
      <c r="F1" s="178"/>
    </row>
    <row r="2" spans="1:13" ht="13" x14ac:dyDescent="0.25">
      <c r="A2" s="36" t="s">
        <v>75</v>
      </c>
      <c r="B2" s="67"/>
      <c r="C2" s="67"/>
      <c r="D2" s="67"/>
      <c r="E2" s="67"/>
      <c r="F2" s="67"/>
    </row>
    <row r="3" spans="1:13" ht="13" x14ac:dyDescent="0.25">
      <c r="A3" s="36" t="s">
        <v>78</v>
      </c>
      <c r="B3" s="67"/>
      <c r="C3" s="36" t="s">
        <v>98</v>
      </c>
      <c r="E3" s="66"/>
    </row>
    <row r="4" spans="1:13" ht="12.75" customHeight="1" x14ac:dyDescent="0.25">
      <c r="A4" s="38" t="s">
        <v>35</v>
      </c>
      <c r="B4" s="68"/>
      <c r="C4" s="68"/>
      <c r="D4" s="68"/>
      <c r="E4" s="68"/>
      <c r="F4" s="68"/>
    </row>
    <row r="5" spans="1:13" ht="12.75" customHeight="1" x14ac:dyDescent="0.25">
      <c r="A5" s="38" t="s">
        <v>76</v>
      </c>
      <c r="B5" s="68"/>
      <c r="C5" s="68"/>
      <c r="D5" s="68"/>
      <c r="E5" s="68"/>
      <c r="F5" s="68"/>
      <c r="K5" s="32"/>
    </row>
    <row r="6" spans="1:13" ht="16" thickBot="1" x14ac:dyDescent="0.3">
      <c r="E6"/>
      <c r="K6" s="32"/>
    </row>
    <row r="7" spans="1:13" ht="15.5" x14ac:dyDescent="0.3">
      <c r="A7" s="179" t="s">
        <v>0</v>
      </c>
      <c r="B7" s="180"/>
      <c r="C7" s="180"/>
      <c r="D7" s="180"/>
      <c r="E7" s="180"/>
      <c r="F7" s="181"/>
      <c r="H7" s="185" t="s">
        <v>79</v>
      </c>
      <c r="I7" s="186"/>
      <c r="K7" s="70" t="s">
        <v>68</v>
      </c>
    </row>
    <row r="8" spans="1:13" ht="13" x14ac:dyDescent="0.3">
      <c r="A8" s="182" t="s">
        <v>1</v>
      </c>
      <c r="B8" s="183"/>
      <c r="C8" s="108"/>
      <c r="D8" s="106"/>
      <c r="E8" s="183" t="s">
        <v>2</v>
      </c>
      <c r="F8" s="184"/>
      <c r="K8" s="115" t="s">
        <v>99</v>
      </c>
    </row>
    <row r="9" spans="1:13" ht="13" x14ac:dyDescent="0.3">
      <c r="A9" s="182"/>
      <c r="B9" s="183"/>
      <c r="C9" s="109"/>
      <c r="D9" s="107"/>
      <c r="E9" s="34" t="s">
        <v>3</v>
      </c>
      <c r="F9" s="83" t="s">
        <v>4</v>
      </c>
      <c r="K9" s="115" t="s">
        <v>100</v>
      </c>
    </row>
    <row r="10" spans="1:13" s="1" customFormat="1" ht="13" x14ac:dyDescent="0.3">
      <c r="A10" s="182"/>
      <c r="B10" s="183"/>
      <c r="C10" s="35" t="s">
        <v>51</v>
      </c>
      <c r="D10" s="74" t="s">
        <v>52</v>
      </c>
      <c r="E10" s="35" t="s">
        <v>41</v>
      </c>
      <c r="F10" s="84" t="s">
        <v>41</v>
      </c>
      <c r="H10" s="187"/>
      <c r="I10" s="187"/>
      <c r="J10" s="23"/>
      <c r="K10" s="37" t="s">
        <v>101</v>
      </c>
      <c r="M10" s="37" t="s">
        <v>53</v>
      </c>
    </row>
    <row r="11" spans="1:13" ht="13" x14ac:dyDescent="0.3">
      <c r="A11" s="172" t="s">
        <v>5</v>
      </c>
      <c r="B11" s="173"/>
      <c r="C11" s="60"/>
      <c r="D11" s="2"/>
      <c r="E11" s="6"/>
      <c r="F11" s="85"/>
      <c r="H11" s="72" t="s">
        <v>36</v>
      </c>
      <c r="I11" s="72" t="s">
        <v>37</v>
      </c>
      <c r="J11" s="19"/>
      <c r="K11" s="39" t="s">
        <v>3</v>
      </c>
      <c r="M11" s="39" t="s">
        <v>3</v>
      </c>
    </row>
    <row r="12" spans="1:13" ht="13" x14ac:dyDescent="0.3">
      <c r="A12" s="86"/>
      <c r="B12" s="69" t="s">
        <v>102</v>
      </c>
      <c r="C12" s="76">
        <f t="shared" ref="C12:C17" si="0">D12*I12</f>
        <v>0</v>
      </c>
      <c r="D12" s="111">
        <v>0</v>
      </c>
      <c r="E12" s="24">
        <f t="shared" ref="E12:E17" si="1">ROUND(H12/I12*C12,0)</f>
        <v>0</v>
      </c>
      <c r="F12" s="87">
        <f t="shared" ref="F12:F17" si="2">ROUND(SUM(E12:E12),0)</f>
        <v>0</v>
      </c>
      <c r="H12" s="17">
        <v>100000</v>
      </c>
      <c r="I12" s="9">
        <v>9</v>
      </c>
      <c r="J12" s="33"/>
      <c r="K12" s="117">
        <f>H12</f>
        <v>100000</v>
      </c>
      <c r="M12" s="64">
        <f t="shared" ref="M12:M17" si="3">SUM(E12/K12)</f>
        <v>0</v>
      </c>
    </row>
    <row r="13" spans="1:13" x14ac:dyDescent="0.25">
      <c r="A13" s="86"/>
      <c r="B13" s="75"/>
      <c r="C13" s="76">
        <f t="shared" si="0"/>
        <v>0</v>
      </c>
      <c r="D13" s="111">
        <v>0</v>
      </c>
      <c r="E13" s="24">
        <f t="shared" si="1"/>
        <v>0</v>
      </c>
      <c r="F13" s="87">
        <f t="shared" si="2"/>
        <v>0</v>
      </c>
      <c r="H13" s="17">
        <v>0</v>
      </c>
      <c r="I13" s="9">
        <v>9</v>
      </c>
      <c r="J13" s="33"/>
      <c r="K13" s="117">
        <f t="shared" ref="K13:K15" si="4">H13</f>
        <v>0</v>
      </c>
      <c r="M13" s="64" t="e">
        <f t="shared" si="3"/>
        <v>#DIV/0!</v>
      </c>
    </row>
    <row r="14" spans="1:13" x14ac:dyDescent="0.25">
      <c r="A14" s="86"/>
      <c r="B14" s="75"/>
      <c r="C14" s="76">
        <f t="shared" si="0"/>
        <v>0</v>
      </c>
      <c r="D14" s="111">
        <v>0</v>
      </c>
      <c r="E14" s="24">
        <f t="shared" si="1"/>
        <v>0</v>
      </c>
      <c r="F14" s="87">
        <f t="shared" si="2"/>
        <v>0</v>
      </c>
      <c r="H14" s="17">
        <v>0</v>
      </c>
      <c r="I14" s="9">
        <v>9</v>
      </c>
      <c r="J14" s="19"/>
      <c r="K14" s="117">
        <f t="shared" si="4"/>
        <v>0</v>
      </c>
      <c r="M14" s="64" t="e">
        <f t="shared" si="3"/>
        <v>#DIV/0!</v>
      </c>
    </row>
    <row r="15" spans="1:13" x14ac:dyDescent="0.25">
      <c r="A15" s="86"/>
      <c r="B15" s="75"/>
      <c r="C15" s="76">
        <f t="shared" si="0"/>
        <v>0</v>
      </c>
      <c r="D15" s="111">
        <v>0</v>
      </c>
      <c r="E15" s="24">
        <f t="shared" si="1"/>
        <v>0</v>
      </c>
      <c r="F15" s="87">
        <f t="shared" si="2"/>
        <v>0</v>
      </c>
      <c r="H15" s="17">
        <v>0</v>
      </c>
      <c r="I15" s="9">
        <v>9</v>
      </c>
      <c r="J15" s="19"/>
      <c r="K15" s="117">
        <f t="shared" si="4"/>
        <v>0</v>
      </c>
      <c r="M15" s="64" t="e">
        <f t="shared" si="3"/>
        <v>#DIV/0!</v>
      </c>
    </row>
    <row r="16" spans="1:13" x14ac:dyDescent="0.25">
      <c r="A16" s="86"/>
      <c r="B16" s="75"/>
      <c r="C16" s="76">
        <f t="shared" si="0"/>
        <v>0</v>
      </c>
      <c r="D16" s="111">
        <v>0</v>
      </c>
      <c r="E16" s="24">
        <f t="shared" si="1"/>
        <v>0</v>
      </c>
      <c r="F16" s="87">
        <f t="shared" si="2"/>
        <v>0</v>
      </c>
      <c r="H16" s="17">
        <v>0</v>
      </c>
      <c r="I16" s="9">
        <v>9</v>
      </c>
      <c r="J16" s="19"/>
      <c r="K16" s="117">
        <f t="shared" ref="K16:K17" si="5">H16</f>
        <v>0</v>
      </c>
      <c r="M16" s="64" t="e">
        <f t="shared" si="3"/>
        <v>#DIV/0!</v>
      </c>
    </row>
    <row r="17" spans="1:14" x14ac:dyDescent="0.25">
      <c r="A17" s="86"/>
      <c r="B17" s="75"/>
      <c r="C17" s="76">
        <f t="shared" si="0"/>
        <v>0</v>
      </c>
      <c r="D17" s="111">
        <v>0</v>
      </c>
      <c r="E17" s="24">
        <f t="shared" si="1"/>
        <v>0</v>
      </c>
      <c r="F17" s="87">
        <f t="shared" si="2"/>
        <v>0</v>
      </c>
      <c r="H17" s="17">
        <v>0</v>
      </c>
      <c r="I17" s="9">
        <v>9</v>
      </c>
      <c r="J17" s="19"/>
      <c r="K17" s="118">
        <f t="shared" si="5"/>
        <v>0</v>
      </c>
      <c r="M17" s="65" t="e">
        <f t="shared" si="3"/>
        <v>#DIV/0!</v>
      </c>
    </row>
    <row r="18" spans="1:14" x14ac:dyDescent="0.25">
      <c r="A18" s="149"/>
      <c r="B18" s="150"/>
      <c r="C18" s="76"/>
      <c r="D18" s="79"/>
      <c r="E18" s="24"/>
      <c r="F18" s="87"/>
      <c r="H18" s="19"/>
      <c r="I18" s="19"/>
      <c r="J18" s="19"/>
    </row>
    <row r="19" spans="1:14" x14ac:dyDescent="0.25">
      <c r="A19" s="174" t="s">
        <v>31</v>
      </c>
      <c r="B19" s="175"/>
      <c r="C19" s="58"/>
      <c r="D19" s="58"/>
      <c r="E19" s="24">
        <f>ROUND(SUM(E12:E18),0)</f>
        <v>0</v>
      </c>
      <c r="F19" s="88">
        <f>ROUND(SUM(E19:E19),0)</f>
        <v>0</v>
      </c>
      <c r="H19" s="19"/>
      <c r="I19" s="19"/>
      <c r="J19" s="19"/>
      <c r="K19" s="31"/>
    </row>
    <row r="20" spans="1:14" ht="13" x14ac:dyDescent="0.3">
      <c r="A20" s="172" t="s">
        <v>29</v>
      </c>
      <c r="B20" s="173"/>
      <c r="C20" s="101" t="s">
        <v>86</v>
      </c>
      <c r="D20" s="2"/>
      <c r="E20" s="24"/>
      <c r="F20" s="89"/>
      <c r="H20" s="72" t="s">
        <v>42</v>
      </c>
      <c r="I20" s="72" t="s">
        <v>37</v>
      </c>
      <c r="J20" s="23"/>
    </row>
    <row r="21" spans="1:14" x14ac:dyDescent="0.25">
      <c r="A21" s="176" t="s">
        <v>34</v>
      </c>
      <c r="B21" s="177"/>
      <c r="C21" s="76">
        <v>0</v>
      </c>
      <c r="D21" s="111">
        <v>0</v>
      </c>
      <c r="E21" s="24">
        <f>ROUND(H21*D21*C21,0)</f>
        <v>0</v>
      </c>
      <c r="F21" s="89">
        <f>ROUND(SUM(E21:E21),0)</f>
        <v>0</v>
      </c>
      <c r="H21" s="17">
        <v>55000</v>
      </c>
      <c r="I21" s="9">
        <v>12</v>
      </c>
      <c r="J21" s="18"/>
      <c r="K21" s="30"/>
    </row>
    <row r="22" spans="1:14" x14ac:dyDescent="0.25">
      <c r="A22" s="149" t="s">
        <v>46</v>
      </c>
      <c r="B22" s="150"/>
      <c r="C22" s="76">
        <v>0</v>
      </c>
      <c r="D22" s="111">
        <v>0</v>
      </c>
      <c r="E22" s="24">
        <f>ROUND(H22*D22*C22,0)</f>
        <v>0</v>
      </c>
      <c r="F22" s="89">
        <f>ROUND(SUM(E22:E22),0)</f>
        <v>0</v>
      </c>
      <c r="H22" s="17">
        <v>24000</v>
      </c>
      <c r="I22" s="9">
        <v>12</v>
      </c>
      <c r="J22" s="19"/>
      <c r="K22" s="30"/>
    </row>
    <row r="23" spans="1:14" ht="13" x14ac:dyDescent="0.3">
      <c r="A23" s="149" t="s">
        <v>47</v>
      </c>
      <c r="B23" s="150"/>
      <c r="C23" s="76">
        <v>0</v>
      </c>
      <c r="D23" s="111">
        <v>0</v>
      </c>
      <c r="E23" s="24">
        <v>0</v>
      </c>
      <c r="F23" s="89">
        <f>ROUND(SUM(E23:E23),0)</f>
        <v>0</v>
      </c>
      <c r="H23" s="17">
        <v>0</v>
      </c>
      <c r="I23" s="4">
        <v>0</v>
      </c>
      <c r="J23" s="19"/>
      <c r="K23" s="63" t="s">
        <v>127</v>
      </c>
      <c r="L23" s="148"/>
    </row>
    <row r="24" spans="1:14" ht="13" x14ac:dyDescent="0.3">
      <c r="A24" s="149" t="s">
        <v>48</v>
      </c>
      <c r="B24" s="150"/>
      <c r="C24" s="76">
        <v>0</v>
      </c>
      <c r="D24" s="111">
        <v>0</v>
      </c>
      <c r="E24" s="24">
        <v>0</v>
      </c>
      <c r="F24" s="89">
        <f>ROUND(SUM(E24:E24),0)</f>
        <v>0</v>
      </c>
      <c r="H24" s="17">
        <v>0</v>
      </c>
      <c r="I24" s="4">
        <v>0</v>
      </c>
      <c r="J24" s="19"/>
      <c r="K24" s="63" t="s">
        <v>74</v>
      </c>
      <c r="L24" s="148"/>
    </row>
    <row r="25" spans="1:14" x14ac:dyDescent="0.25">
      <c r="A25" s="149" t="s">
        <v>43</v>
      </c>
      <c r="B25" s="150"/>
      <c r="C25" s="76">
        <v>0</v>
      </c>
      <c r="D25" s="111">
        <v>0</v>
      </c>
      <c r="E25" s="24">
        <v>0</v>
      </c>
      <c r="F25" s="89">
        <f>ROUND(SUM(E25:E25),0)</f>
        <v>0</v>
      </c>
      <c r="H25" s="17">
        <v>0</v>
      </c>
      <c r="I25" s="9">
        <v>0</v>
      </c>
      <c r="J25" s="19"/>
      <c r="L25" s="148"/>
    </row>
    <row r="26" spans="1:14" ht="13" x14ac:dyDescent="0.3">
      <c r="A26" s="149"/>
      <c r="B26" s="150"/>
      <c r="C26" s="76"/>
      <c r="D26" s="79"/>
      <c r="E26" s="24"/>
      <c r="F26" s="89"/>
      <c r="H26" s="19"/>
      <c r="I26" s="19"/>
      <c r="J26" s="19"/>
      <c r="K26" s="63" t="s">
        <v>128</v>
      </c>
      <c r="N26" s="66" t="s">
        <v>129</v>
      </c>
    </row>
    <row r="27" spans="1:14" x14ac:dyDescent="0.25">
      <c r="A27" s="174" t="s">
        <v>50</v>
      </c>
      <c r="B27" s="175"/>
      <c r="C27" s="58"/>
      <c r="D27" s="58"/>
      <c r="E27" s="24">
        <f>ROUND(SUM(E21:E25),0)</f>
        <v>0</v>
      </c>
      <c r="F27" s="88">
        <f>ROUND(SUM(E27:E27),0)</f>
        <v>0</v>
      </c>
      <c r="H27" s="23"/>
      <c r="I27" s="23"/>
      <c r="J27" s="19"/>
    </row>
    <row r="28" spans="1:14" ht="13" x14ac:dyDescent="0.3">
      <c r="A28" s="166" t="s">
        <v>30</v>
      </c>
      <c r="B28" s="167"/>
      <c r="C28" s="77"/>
      <c r="D28" s="5"/>
      <c r="E28" s="24"/>
      <c r="F28" s="89"/>
      <c r="H28" s="26"/>
      <c r="I28" s="18"/>
      <c r="J28" s="19"/>
      <c r="K28" s="30"/>
    </row>
    <row r="29" spans="1:14" x14ac:dyDescent="0.25">
      <c r="A29" s="149" t="s">
        <v>33</v>
      </c>
      <c r="B29" s="150"/>
      <c r="C29" s="110">
        <v>0.32</v>
      </c>
      <c r="D29" s="111"/>
      <c r="E29" s="24">
        <f>ROUND(E19*$C$29,0)</f>
        <v>0</v>
      </c>
      <c r="F29" s="90">
        <f>ROUND(SUM(E29:E29),0)</f>
        <v>0</v>
      </c>
      <c r="H29" s="26"/>
      <c r="I29" s="19"/>
      <c r="J29" s="19"/>
      <c r="K29" s="30"/>
    </row>
    <row r="30" spans="1:14" x14ac:dyDescent="0.25">
      <c r="A30" s="176" t="s">
        <v>34</v>
      </c>
      <c r="B30" s="177"/>
      <c r="C30" s="110">
        <v>0.23</v>
      </c>
      <c r="D30" s="111"/>
      <c r="E30" s="24">
        <f>ROUND(E21*$C$30,0)</f>
        <v>0</v>
      </c>
      <c r="F30" s="90">
        <f>ROUND(SUM(E30:E30),0)</f>
        <v>0</v>
      </c>
      <c r="H30" s="26"/>
      <c r="I30" s="19"/>
      <c r="J30" s="19"/>
      <c r="K30" s="30"/>
    </row>
    <row r="31" spans="1:14" x14ac:dyDescent="0.25">
      <c r="A31" s="149" t="s">
        <v>44</v>
      </c>
      <c r="B31" s="150"/>
      <c r="C31" s="110">
        <v>0.02</v>
      </c>
      <c r="D31" s="111"/>
      <c r="E31" s="24">
        <f>ROUND((E22+E23+E24)*$C$31,0)</f>
        <v>0</v>
      </c>
      <c r="F31" s="90">
        <f>ROUND(SUM(E31:E31),0)</f>
        <v>0</v>
      </c>
      <c r="H31" s="26"/>
      <c r="I31" s="19"/>
      <c r="J31" s="19"/>
    </row>
    <row r="32" spans="1:14" x14ac:dyDescent="0.25">
      <c r="A32" s="149" t="s">
        <v>43</v>
      </c>
      <c r="B32" s="150"/>
      <c r="C32" s="110">
        <v>0.12</v>
      </c>
      <c r="D32" s="111"/>
      <c r="E32" s="24">
        <f>ROUND(E25*$C$32,0)</f>
        <v>0</v>
      </c>
      <c r="F32" s="90">
        <f>ROUND(SUM(E32:E32),0)</f>
        <v>0</v>
      </c>
      <c r="H32" s="19"/>
      <c r="I32" s="19"/>
      <c r="J32" s="19"/>
      <c r="K32" s="30"/>
    </row>
    <row r="33" spans="1:11" x14ac:dyDescent="0.25">
      <c r="A33" s="149"/>
      <c r="B33" s="150"/>
      <c r="C33" s="102"/>
      <c r="D33" s="111"/>
      <c r="E33" s="11"/>
      <c r="F33" s="90"/>
      <c r="H33" s="19"/>
      <c r="I33" s="19"/>
    </row>
    <row r="34" spans="1:11" x14ac:dyDescent="0.25">
      <c r="A34" s="174" t="s">
        <v>32</v>
      </c>
      <c r="B34" s="175"/>
      <c r="C34" s="59"/>
      <c r="D34" s="58"/>
      <c r="E34" s="11">
        <f>ROUND(SUM(E29:E32),0)</f>
        <v>0</v>
      </c>
      <c r="F34" s="91">
        <f>ROUND(SUM(E34:E34),0)</f>
        <v>0</v>
      </c>
      <c r="H34" s="19"/>
      <c r="I34" s="19"/>
    </row>
    <row r="35" spans="1:11" ht="13" x14ac:dyDescent="0.3">
      <c r="A35" s="170" t="s">
        <v>6</v>
      </c>
      <c r="B35" s="171"/>
      <c r="C35" s="60"/>
      <c r="D35" s="60"/>
      <c r="E35" s="12">
        <f>ROUND(E34+E27+E19,0)</f>
        <v>0</v>
      </c>
      <c r="F35" s="92">
        <f>ROUND(SUM(E35:E35),0)</f>
        <v>0</v>
      </c>
      <c r="H35" s="20"/>
      <c r="I35" s="20"/>
      <c r="J35" s="20"/>
    </row>
    <row r="36" spans="1:11" ht="13" x14ac:dyDescent="0.3">
      <c r="A36" s="168"/>
      <c r="B36" s="169"/>
      <c r="C36" s="60"/>
      <c r="D36" s="2"/>
      <c r="E36" s="12"/>
      <c r="F36" s="93"/>
      <c r="H36" s="20"/>
      <c r="I36" s="20"/>
      <c r="J36" s="20"/>
    </row>
    <row r="37" spans="1:11" ht="13" x14ac:dyDescent="0.3">
      <c r="A37" s="170" t="s">
        <v>7</v>
      </c>
      <c r="B37" s="171"/>
      <c r="C37" s="60"/>
      <c r="D37" s="60"/>
      <c r="E37" s="11"/>
      <c r="F37" s="91"/>
      <c r="H37" s="19"/>
      <c r="I37" s="20"/>
      <c r="J37" s="20"/>
    </row>
    <row r="38" spans="1:11" ht="13" x14ac:dyDescent="0.3">
      <c r="A38" s="149" t="s">
        <v>122</v>
      </c>
      <c r="B38" s="150"/>
      <c r="C38" s="58"/>
      <c r="D38" s="4"/>
      <c r="E38" s="24">
        <v>0</v>
      </c>
      <c r="F38" s="135">
        <f t="shared" ref="F38:F39" si="6">ROUND(SUM(E38:E38),0)</f>
        <v>0</v>
      </c>
      <c r="K38" s="28" t="s">
        <v>123</v>
      </c>
    </row>
    <row r="39" spans="1:11" ht="13" x14ac:dyDescent="0.3">
      <c r="A39" s="149" t="s">
        <v>124</v>
      </c>
      <c r="B39" s="150"/>
      <c r="C39" s="58"/>
      <c r="D39" s="4"/>
      <c r="E39" s="24">
        <v>0</v>
      </c>
      <c r="F39" s="135">
        <f t="shared" si="6"/>
        <v>0</v>
      </c>
      <c r="K39" s="28" t="s">
        <v>125</v>
      </c>
    </row>
    <row r="40" spans="1:11" ht="13" x14ac:dyDescent="0.3">
      <c r="A40" s="151" t="s">
        <v>126</v>
      </c>
      <c r="B40" s="152"/>
      <c r="C40" s="61"/>
      <c r="D40" s="112"/>
      <c r="E40" s="127">
        <f>ROUND(SUM(E38:E39),0)</f>
        <v>0</v>
      </c>
      <c r="F40" s="129">
        <f>ROUND(SUM(E40:E40),0)</f>
        <v>0</v>
      </c>
    </row>
    <row r="41" spans="1:11" ht="13" x14ac:dyDescent="0.3">
      <c r="A41" s="172"/>
      <c r="B41" s="173"/>
      <c r="C41" s="60"/>
      <c r="D41" s="2"/>
      <c r="E41" s="11"/>
      <c r="F41" s="90"/>
      <c r="H41" s="19"/>
      <c r="I41" s="20"/>
      <c r="J41" s="20"/>
    </row>
    <row r="42" spans="1:11" ht="13" x14ac:dyDescent="0.3">
      <c r="A42" s="172" t="s">
        <v>8</v>
      </c>
      <c r="B42" s="173"/>
      <c r="C42" s="101" t="s">
        <v>86</v>
      </c>
      <c r="D42" s="2"/>
      <c r="E42" s="11"/>
      <c r="F42" s="90"/>
      <c r="H42" s="19"/>
      <c r="I42" s="19"/>
      <c r="J42" s="19"/>
    </row>
    <row r="43" spans="1:11" x14ac:dyDescent="0.25">
      <c r="A43" s="149" t="s">
        <v>13</v>
      </c>
      <c r="B43" s="150"/>
      <c r="C43" s="58">
        <f>'Travel Budget Example'!A14</f>
        <v>0</v>
      </c>
      <c r="D43" s="4"/>
      <c r="E43" s="11">
        <f>ROUND('Travel Budget Example'!D14,0)</f>
        <v>0</v>
      </c>
      <c r="F43" s="94">
        <f>ROUND(SUM(E43:E43),0)</f>
        <v>0</v>
      </c>
      <c r="H43" s="19"/>
      <c r="I43" s="19"/>
      <c r="J43" s="19"/>
      <c r="K43" s="115" t="s">
        <v>108</v>
      </c>
    </row>
    <row r="44" spans="1:11" x14ac:dyDescent="0.25">
      <c r="A44" s="149" t="s">
        <v>14</v>
      </c>
      <c r="B44" s="150"/>
      <c r="C44" s="58">
        <f>'Travel Budget Example'!A28</f>
        <v>0</v>
      </c>
      <c r="D44" s="4"/>
      <c r="E44" s="11">
        <f>ROUND('Travel Budget Example'!D28,0)</f>
        <v>0</v>
      </c>
      <c r="F44" s="94">
        <f>ROUND(SUM(E44:E44),0)</f>
        <v>0</v>
      </c>
      <c r="H44" s="19"/>
      <c r="I44" s="19"/>
      <c r="J44" s="19"/>
      <c r="K44" s="115" t="s">
        <v>115</v>
      </c>
    </row>
    <row r="45" spans="1:11" ht="13" x14ac:dyDescent="0.3">
      <c r="A45" s="151" t="s">
        <v>25</v>
      </c>
      <c r="B45" s="152"/>
      <c r="C45" s="61"/>
      <c r="D45" s="112"/>
      <c r="E45" s="12">
        <f>ROUND(SUM(E43:E44),0)</f>
        <v>0</v>
      </c>
      <c r="F45" s="92">
        <f>ROUND(SUM(E45:E45),0)</f>
        <v>0</v>
      </c>
      <c r="H45" s="20"/>
      <c r="I45" s="20"/>
      <c r="J45" s="20"/>
    </row>
    <row r="46" spans="1:11" ht="13" x14ac:dyDescent="0.3">
      <c r="A46" s="164"/>
      <c r="B46" s="165"/>
      <c r="C46" s="61"/>
      <c r="D46" s="113"/>
      <c r="E46" s="12"/>
      <c r="F46" s="93"/>
      <c r="H46" s="20"/>
      <c r="I46" s="20"/>
      <c r="J46" s="20"/>
    </row>
    <row r="47" spans="1:11" ht="12.75" customHeight="1" x14ac:dyDescent="0.3">
      <c r="A47" s="172" t="s">
        <v>9</v>
      </c>
      <c r="B47" s="173"/>
      <c r="C47" s="60"/>
      <c r="D47" s="2"/>
      <c r="E47" s="11"/>
      <c r="F47" s="90"/>
      <c r="H47" s="19"/>
      <c r="I47" s="19"/>
      <c r="J47" s="19"/>
      <c r="K47" s="28" t="s">
        <v>63</v>
      </c>
    </row>
    <row r="48" spans="1:11" ht="12.75" customHeight="1" x14ac:dyDescent="0.3">
      <c r="A48" s="149" t="s">
        <v>15</v>
      </c>
      <c r="B48" s="150"/>
      <c r="C48" s="58"/>
      <c r="D48" s="4"/>
      <c r="E48" s="11">
        <v>0</v>
      </c>
      <c r="F48" s="94">
        <f t="shared" ref="F48:F53" si="7">ROUND(SUM(E48:E48),0)</f>
        <v>0</v>
      </c>
      <c r="H48" s="19"/>
      <c r="I48" s="19"/>
      <c r="J48" s="19"/>
      <c r="K48" s="28" t="s">
        <v>64</v>
      </c>
    </row>
    <row r="49" spans="1:14" ht="12.75" customHeight="1" x14ac:dyDescent="0.3">
      <c r="A49" s="149" t="s">
        <v>16</v>
      </c>
      <c r="B49" s="150"/>
      <c r="C49" s="58"/>
      <c r="D49" s="4"/>
      <c r="E49" s="11">
        <v>0</v>
      </c>
      <c r="F49" s="94">
        <f t="shared" si="7"/>
        <v>0</v>
      </c>
      <c r="H49" s="19"/>
      <c r="I49" s="19"/>
      <c r="J49" s="19"/>
      <c r="K49" s="28" t="s">
        <v>65</v>
      </c>
    </row>
    <row r="50" spans="1:14" ht="12.75" customHeight="1" x14ac:dyDescent="0.3">
      <c r="A50" s="149" t="s">
        <v>17</v>
      </c>
      <c r="B50" s="150"/>
      <c r="C50" s="58"/>
      <c r="D50" s="4"/>
      <c r="E50" s="11">
        <v>0</v>
      </c>
      <c r="F50" s="94">
        <f t="shared" si="7"/>
        <v>0</v>
      </c>
      <c r="H50" s="19"/>
      <c r="I50" s="19"/>
      <c r="J50" s="19"/>
      <c r="K50" s="28" t="s">
        <v>66</v>
      </c>
    </row>
    <row r="51" spans="1:14" ht="12.75" customHeight="1" x14ac:dyDescent="0.3">
      <c r="A51" s="149" t="s">
        <v>18</v>
      </c>
      <c r="B51" s="150"/>
      <c r="C51" s="58"/>
      <c r="D51" s="4"/>
      <c r="E51" s="11">
        <v>0</v>
      </c>
      <c r="F51" s="94">
        <f t="shared" si="7"/>
        <v>0</v>
      </c>
      <c r="H51" s="19"/>
      <c r="I51" s="19"/>
      <c r="J51" s="19"/>
      <c r="K51" s="28" t="s">
        <v>67</v>
      </c>
    </row>
    <row r="52" spans="1:14" ht="12.75" customHeight="1" x14ac:dyDescent="0.25">
      <c r="A52" s="149" t="s">
        <v>19</v>
      </c>
      <c r="B52" s="150"/>
      <c r="C52" s="58"/>
      <c r="D52" s="4"/>
      <c r="E52" s="11">
        <v>0</v>
      </c>
      <c r="F52" s="94">
        <f t="shared" si="7"/>
        <v>0</v>
      </c>
      <c r="H52" s="19"/>
      <c r="I52" s="19"/>
      <c r="J52" s="19"/>
    </row>
    <row r="53" spans="1:14" ht="12.75" customHeight="1" x14ac:dyDescent="0.3">
      <c r="A53" s="151" t="s">
        <v>24</v>
      </c>
      <c r="B53" s="152"/>
      <c r="C53" s="61"/>
      <c r="D53" s="112"/>
      <c r="E53" s="12">
        <f>ROUND(SUM(E48:E52),0)</f>
        <v>0</v>
      </c>
      <c r="F53" s="12">
        <f t="shared" si="7"/>
        <v>0</v>
      </c>
      <c r="H53" s="20"/>
      <c r="I53" s="19"/>
      <c r="J53" s="19"/>
      <c r="K53" s="57"/>
    </row>
    <row r="54" spans="1:14" ht="12.75" customHeight="1" x14ac:dyDescent="0.3">
      <c r="A54" s="164"/>
      <c r="B54" s="165"/>
      <c r="C54" s="61"/>
      <c r="D54" s="113"/>
      <c r="E54" s="12"/>
      <c r="F54" s="94"/>
      <c r="H54" s="20"/>
      <c r="I54" s="19"/>
      <c r="J54" s="19"/>
    </row>
    <row r="55" spans="1:14" ht="13" x14ac:dyDescent="0.3">
      <c r="A55" s="166" t="s">
        <v>10</v>
      </c>
      <c r="B55" s="167"/>
      <c r="C55" s="103"/>
      <c r="D55" s="5"/>
      <c r="E55" s="11"/>
      <c r="F55" s="94"/>
      <c r="H55" s="19"/>
      <c r="I55" s="19"/>
      <c r="J55" s="19"/>
    </row>
    <row r="56" spans="1:14" x14ac:dyDescent="0.25">
      <c r="A56" s="149" t="s">
        <v>20</v>
      </c>
      <c r="B56" s="150"/>
      <c r="C56" s="58"/>
      <c r="D56" s="4"/>
      <c r="E56" s="11">
        <v>0</v>
      </c>
      <c r="F56" s="94">
        <f t="shared" ref="F56:F62" si="8">ROUND(SUM(E56:E56),0)</f>
        <v>0</v>
      </c>
      <c r="H56" s="19"/>
      <c r="I56" s="19"/>
      <c r="J56" s="19"/>
    </row>
    <row r="57" spans="1:14" x14ac:dyDescent="0.25">
      <c r="A57" s="149" t="s">
        <v>45</v>
      </c>
      <c r="B57" s="150"/>
      <c r="C57" s="58"/>
      <c r="D57" s="4"/>
      <c r="E57" s="11">
        <v>0</v>
      </c>
      <c r="F57" s="94">
        <f t="shared" si="8"/>
        <v>0</v>
      </c>
      <c r="H57" s="119"/>
      <c r="I57" s="19"/>
      <c r="J57" s="19"/>
    </row>
    <row r="58" spans="1:14" x14ac:dyDescent="0.25">
      <c r="A58" s="149" t="s">
        <v>21</v>
      </c>
      <c r="B58" s="150"/>
      <c r="C58" s="58"/>
      <c r="D58" s="4"/>
      <c r="E58" s="11">
        <v>0</v>
      </c>
      <c r="F58" s="94">
        <f t="shared" si="8"/>
        <v>0</v>
      </c>
      <c r="H58" s="19"/>
      <c r="I58" s="19"/>
      <c r="J58" s="19"/>
    </row>
    <row r="59" spans="1:14" x14ac:dyDescent="0.25">
      <c r="A59" s="149" t="s">
        <v>22</v>
      </c>
      <c r="B59" s="150"/>
      <c r="C59" s="58"/>
      <c r="D59" s="4"/>
      <c r="E59" s="11">
        <v>0</v>
      </c>
      <c r="F59" s="94">
        <f t="shared" si="8"/>
        <v>0</v>
      </c>
      <c r="H59" s="72" t="s">
        <v>38</v>
      </c>
      <c r="I59" s="72" t="s">
        <v>39</v>
      </c>
      <c r="J59" s="19"/>
      <c r="K59" s="115" t="s">
        <v>96</v>
      </c>
    </row>
    <row r="60" spans="1:14" ht="13" x14ac:dyDescent="0.3">
      <c r="A60" s="149" t="s">
        <v>28</v>
      </c>
      <c r="B60" s="150"/>
      <c r="C60" s="58">
        <f>C22</f>
        <v>0</v>
      </c>
      <c r="D60" s="4"/>
      <c r="E60" s="27">
        <f>ROUND((H60*1)*I60*C60,0)</f>
        <v>0</v>
      </c>
      <c r="F60" s="94">
        <f t="shared" si="8"/>
        <v>0</v>
      </c>
      <c r="H60" s="16">
        <f>369.65*1.05</f>
        <v>388.13249999999999</v>
      </c>
      <c r="I60" s="9">
        <v>24</v>
      </c>
      <c r="J60" s="21"/>
      <c r="K60" s="28" t="s">
        <v>95</v>
      </c>
      <c r="N60" s="66" t="s">
        <v>77</v>
      </c>
    </row>
    <row r="61" spans="1:14" ht="13" x14ac:dyDescent="0.3">
      <c r="A61" s="149" t="s">
        <v>80</v>
      </c>
      <c r="B61" s="150"/>
      <c r="C61" s="59"/>
      <c r="D61" s="4"/>
      <c r="E61" s="11">
        <v>0</v>
      </c>
      <c r="F61" s="94">
        <f t="shared" si="8"/>
        <v>0</v>
      </c>
      <c r="J61" s="22"/>
      <c r="K61" s="28" t="s">
        <v>69</v>
      </c>
    </row>
    <row r="62" spans="1:14" ht="13" x14ac:dyDescent="0.3">
      <c r="A62" s="151" t="s">
        <v>23</v>
      </c>
      <c r="B62" s="152"/>
      <c r="C62" s="61"/>
      <c r="D62" s="112"/>
      <c r="E62" s="12">
        <f>ROUND(SUM(E56:E61),0)</f>
        <v>0</v>
      </c>
      <c r="F62" s="12">
        <f t="shared" si="8"/>
        <v>0</v>
      </c>
      <c r="H62" s="20"/>
      <c r="I62" s="20"/>
      <c r="J62" s="19"/>
    </row>
    <row r="63" spans="1:14" ht="13" x14ac:dyDescent="0.3">
      <c r="A63" s="95"/>
      <c r="B63" s="81"/>
      <c r="C63" s="80"/>
      <c r="D63" s="114"/>
      <c r="E63" s="82"/>
      <c r="F63" s="96"/>
      <c r="H63" s="20"/>
      <c r="I63" s="20"/>
      <c r="J63" s="19"/>
    </row>
    <row r="64" spans="1:14" ht="13.5" thickBot="1" x14ac:dyDescent="0.35">
      <c r="A64" s="153" t="s">
        <v>11</v>
      </c>
      <c r="B64" s="154"/>
      <c r="C64" s="62"/>
      <c r="D64" s="62"/>
      <c r="E64" s="13">
        <f>ROUND(E35+E40+E45+E53+E62,0)</f>
        <v>0</v>
      </c>
      <c r="F64" s="97">
        <f>ROUND(SUM(E64:E64),0)</f>
        <v>0</v>
      </c>
      <c r="H64" s="20"/>
      <c r="I64" s="20"/>
      <c r="J64" s="20"/>
      <c r="K64" s="3"/>
    </row>
    <row r="65" spans="1:11" s="3" customFormat="1" ht="13" x14ac:dyDescent="0.3">
      <c r="A65" s="155" t="s">
        <v>97</v>
      </c>
      <c r="B65" s="156"/>
      <c r="C65" s="104"/>
      <c r="D65" s="8"/>
      <c r="E65" s="25">
        <f>ROUND(E64-E40-E59-E60,0)</f>
        <v>0</v>
      </c>
      <c r="F65" s="98">
        <f>ROUND(SUM(E65:E65),0)</f>
        <v>0</v>
      </c>
      <c r="G65" s="1"/>
      <c r="H65" s="19"/>
      <c r="I65" s="19"/>
      <c r="J65" s="19"/>
      <c r="K65" s="28" t="s">
        <v>70</v>
      </c>
    </row>
    <row r="66" spans="1:11" ht="13.5" thickBot="1" x14ac:dyDescent="0.35">
      <c r="A66" s="157" t="s">
        <v>40</v>
      </c>
      <c r="B66" s="158"/>
      <c r="C66" s="105">
        <v>0.52</v>
      </c>
      <c r="D66" s="10"/>
      <c r="E66" s="14">
        <f>ROUND(E65*$C$66,0)</f>
        <v>0</v>
      </c>
      <c r="F66" s="99">
        <f>ROUND(SUM(E66:E66),0)</f>
        <v>0</v>
      </c>
      <c r="H66" s="20"/>
      <c r="I66" s="19"/>
      <c r="J66" s="19"/>
      <c r="K66" s="28" t="s">
        <v>71</v>
      </c>
    </row>
    <row r="67" spans="1:11" ht="13.5" thickBot="1" x14ac:dyDescent="0.35">
      <c r="A67" s="159" t="s">
        <v>12</v>
      </c>
      <c r="B67" s="160"/>
      <c r="C67" s="71"/>
      <c r="D67" s="71"/>
      <c r="E67" s="15">
        <f>ROUND(E66+E64,0)</f>
        <v>0</v>
      </c>
      <c r="F67" s="100">
        <f>ROUND(SUM(E67:E67),0)</f>
        <v>0</v>
      </c>
      <c r="H67" s="20"/>
      <c r="I67" s="20"/>
      <c r="J67" s="20"/>
      <c r="K67" s="28" t="s">
        <v>72</v>
      </c>
    </row>
    <row r="68" spans="1:11" ht="12.75" customHeight="1" thickBot="1" x14ac:dyDescent="0.35">
      <c r="A68" s="161" t="s">
        <v>27</v>
      </c>
      <c r="B68" s="162"/>
      <c r="C68" s="162"/>
      <c r="D68" s="162"/>
      <c r="E68" s="163"/>
      <c r="F68" s="147">
        <f>F67</f>
        <v>0</v>
      </c>
      <c r="K68" s="28" t="s">
        <v>73</v>
      </c>
    </row>
    <row r="69" spans="1:11" ht="12.75" customHeight="1" x14ac:dyDescent="0.25">
      <c r="E69"/>
    </row>
    <row r="70" spans="1:11" ht="13" x14ac:dyDescent="0.3">
      <c r="A70" s="28" t="s">
        <v>49</v>
      </c>
      <c r="B70" s="28"/>
      <c r="C70" s="29"/>
      <c r="D70" s="29"/>
      <c r="E70" s="28"/>
      <c r="F70" s="28"/>
    </row>
    <row r="71" spans="1:11" ht="13" x14ac:dyDescent="0.3">
      <c r="A71" s="29" t="s">
        <v>81</v>
      </c>
      <c r="B71" s="29"/>
      <c r="C71" s="29"/>
      <c r="D71" s="29"/>
      <c r="E71" s="28"/>
      <c r="F71" s="28"/>
    </row>
    <row r="72" spans="1:11" x14ac:dyDescent="0.25">
      <c r="A72" s="116" t="s">
        <v>82</v>
      </c>
      <c r="E72"/>
    </row>
    <row r="73" spans="1:11" x14ac:dyDescent="0.25">
      <c r="E73"/>
    </row>
    <row r="74" spans="1:11" x14ac:dyDescent="0.25">
      <c r="E74"/>
    </row>
    <row r="75" spans="1:11" x14ac:dyDescent="0.25">
      <c r="E75"/>
    </row>
    <row r="76" spans="1:11" x14ac:dyDescent="0.25">
      <c r="E76"/>
    </row>
    <row r="77" spans="1:11" x14ac:dyDescent="0.25">
      <c r="E77"/>
    </row>
    <row r="78" spans="1:11" x14ac:dyDescent="0.25">
      <c r="E78"/>
    </row>
    <row r="79" spans="1:11" x14ac:dyDescent="0.25">
      <c r="E79"/>
    </row>
    <row r="80" spans="1:11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</sheetData>
  <sheetProtection selectLockedCells="1" selectUnlockedCells="1"/>
  <mergeCells count="57">
    <mergeCell ref="A53:B53"/>
    <mergeCell ref="A68:E68"/>
    <mergeCell ref="H7:I7"/>
    <mergeCell ref="A1:F1"/>
    <mergeCell ref="A65:B65"/>
    <mergeCell ref="A54:B54"/>
    <mergeCell ref="A36:B36"/>
    <mergeCell ref="A37:B37"/>
    <mergeCell ref="A41:B41"/>
    <mergeCell ref="A42:B42"/>
    <mergeCell ref="A45:B45"/>
    <mergeCell ref="A50:B50"/>
    <mergeCell ref="H10:I10"/>
    <mergeCell ref="A21:B21"/>
    <mergeCell ref="A46:B46"/>
    <mergeCell ref="A47:B47"/>
    <mergeCell ref="A51:B51"/>
    <mergeCell ref="A55:B55"/>
    <mergeCell ref="A58:B58"/>
    <mergeCell ref="A66:B66"/>
    <mergeCell ref="A67:B67"/>
    <mergeCell ref="A56:B56"/>
    <mergeCell ref="A57:B57"/>
    <mergeCell ref="A44:B44"/>
    <mergeCell ref="A43:B43"/>
    <mergeCell ref="A31:B31"/>
    <mergeCell ref="A52:B52"/>
    <mergeCell ref="A49:B49"/>
    <mergeCell ref="A48:B48"/>
    <mergeCell ref="A40:B40"/>
    <mergeCell ref="A25:B25"/>
    <mergeCell ref="A7:F7"/>
    <mergeCell ref="E8:F8"/>
    <mergeCell ref="A20:B20"/>
    <mergeCell ref="A8:B10"/>
    <mergeCell ref="A18:B18"/>
    <mergeCell ref="A11:B11"/>
    <mergeCell ref="A19:B19"/>
    <mergeCell ref="A22:B22"/>
    <mergeCell ref="A24:B24"/>
    <mergeCell ref="A23:B23"/>
    <mergeCell ref="A26:B26"/>
    <mergeCell ref="A60:B60"/>
    <mergeCell ref="A59:B59"/>
    <mergeCell ref="A64:B64"/>
    <mergeCell ref="A34:B34"/>
    <mergeCell ref="A35:B35"/>
    <mergeCell ref="A29:B29"/>
    <mergeCell ref="A30:B30"/>
    <mergeCell ref="A61:B61"/>
    <mergeCell ref="A62:B62"/>
    <mergeCell ref="A32:B32"/>
    <mergeCell ref="A33:B33"/>
    <mergeCell ref="A27:B27"/>
    <mergeCell ref="A28:B28"/>
    <mergeCell ref="A38:B38"/>
    <mergeCell ref="A39:B39"/>
  </mergeCells>
  <phoneticPr fontId="3" type="noConversion"/>
  <hyperlinks>
    <hyperlink ref="N60" r:id="rId1" display="https://studentaccounts.ucf.edu/tf-graduate/" xr:uid="{0A7DDAB5-B5E7-4B99-A2F8-3D59FBFC2E5F}"/>
    <hyperlink ref="N26" r:id="rId2" display="https://hr.ucf.edu/document/payroll-guidelines/" xr:uid="{EFDC8EC8-5386-4D9B-B2BF-928116D5F976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1504-7255-4FFC-B47A-9FE2D5592644}">
  <sheetPr>
    <pageSetUpPr fitToPage="1"/>
  </sheetPr>
  <dimension ref="A1:N603"/>
  <sheetViews>
    <sheetView zoomScale="90" zoomScaleNormal="90" workbookViewId="0">
      <selection sqref="A1:F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5" width="12.81640625" style="7" customWidth="1"/>
    <col min="6" max="6" width="12.81640625" customWidth="1"/>
    <col min="7" max="7" width="5.7265625" customWidth="1"/>
    <col min="8" max="8" width="12.54296875" customWidth="1"/>
    <col min="9" max="9" width="10.453125" customWidth="1"/>
    <col min="10" max="10" width="5.54296875" customWidth="1"/>
    <col min="11" max="11" width="12.26953125" customWidth="1"/>
    <col min="12" max="13" width="10.1796875" customWidth="1"/>
  </cols>
  <sheetData>
    <row r="1" spans="1:13" ht="14" x14ac:dyDescent="0.3">
      <c r="A1" s="178" t="s">
        <v>84</v>
      </c>
      <c r="B1" s="178"/>
      <c r="C1" s="178"/>
      <c r="D1" s="178"/>
      <c r="E1" s="178"/>
      <c r="F1" s="178"/>
    </row>
    <row r="2" spans="1:13" ht="13" x14ac:dyDescent="0.25">
      <c r="A2" s="36" t="s">
        <v>75</v>
      </c>
      <c r="B2" s="67"/>
      <c r="C2" s="67"/>
      <c r="D2" s="67"/>
      <c r="E2" s="67"/>
      <c r="F2" s="67"/>
    </row>
    <row r="3" spans="1:13" ht="13" x14ac:dyDescent="0.25">
      <c r="A3" s="36" t="s">
        <v>78</v>
      </c>
      <c r="B3" s="67"/>
      <c r="C3" s="36" t="s">
        <v>98</v>
      </c>
      <c r="E3" s="66"/>
    </row>
    <row r="4" spans="1:13" ht="12.75" customHeight="1" x14ac:dyDescent="0.25">
      <c r="A4" s="38" t="s">
        <v>35</v>
      </c>
      <c r="B4" s="68"/>
      <c r="C4" s="68"/>
      <c r="D4" s="68"/>
      <c r="E4" s="68"/>
      <c r="F4" s="68"/>
    </row>
    <row r="5" spans="1:13" ht="12.75" customHeight="1" x14ac:dyDescent="0.25">
      <c r="A5" s="38" t="s">
        <v>76</v>
      </c>
      <c r="B5" s="68"/>
      <c r="C5" s="68"/>
      <c r="D5" s="68"/>
      <c r="E5" s="68"/>
      <c r="F5" s="68"/>
      <c r="K5" s="32"/>
    </row>
    <row r="6" spans="1:13" ht="16" thickBot="1" x14ac:dyDescent="0.3">
      <c r="E6"/>
      <c r="K6" s="32"/>
    </row>
    <row r="7" spans="1:13" ht="15.5" x14ac:dyDescent="0.3">
      <c r="A7" s="179" t="s">
        <v>0</v>
      </c>
      <c r="B7" s="180"/>
      <c r="C7" s="180"/>
      <c r="D7" s="180"/>
      <c r="E7" s="180"/>
      <c r="F7" s="181"/>
      <c r="H7" s="185" t="s">
        <v>79</v>
      </c>
      <c r="I7" s="186"/>
      <c r="K7" s="70" t="s">
        <v>68</v>
      </c>
    </row>
    <row r="8" spans="1:13" ht="13" x14ac:dyDescent="0.3">
      <c r="A8" s="182" t="s">
        <v>1</v>
      </c>
      <c r="B8" s="183"/>
      <c r="C8" s="108"/>
      <c r="D8" s="106"/>
      <c r="E8" s="183" t="s">
        <v>2</v>
      </c>
      <c r="F8" s="184"/>
      <c r="K8" s="115" t="s">
        <v>99</v>
      </c>
    </row>
    <row r="9" spans="1:13" ht="13" x14ac:dyDescent="0.3">
      <c r="A9" s="182"/>
      <c r="B9" s="183"/>
      <c r="C9" s="109"/>
      <c r="D9" s="107"/>
      <c r="E9" s="34" t="s">
        <v>3</v>
      </c>
      <c r="F9" s="83" t="s">
        <v>4</v>
      </c>
      <c r="K9" s="115" t="s">
        <v>100</v>
      </c>
    </row>
    <row r="10" spans="1:13" s="1" customFormat="1" ht="13" x14ac:dyDescent="0.3">
      <c r="A10" s="182"/>
      <c r="B10" s="183"/>
      <c r="C10" s="35" t="s">
        <v>51</v>
      </c>
      <c r="D10" s="74" t="s">
        <v>52</v>
      </c>
      <c r="E10" s="35" t="s">
        <v>41</v>
      </c>
      <c r="F10" s="84" t="s">
        <v>41</v>
      </c>
      <c r="H10" s="187"/>
      <c r="I10" s="187"/>
      <c r="J10" s="23"/>
      <c r="K10" s="37" t="s">
        <v>101</v>
      </c>
      <c r="M10" s="37" t="s">
        <v>53</v>
      </c>
    </row>
    <row r="11" spans="1:13" ht="13" x14ac:dyDescent="0.3">
      <c r="A11" s="172" t="s">
        <v>5</v>
      </c>
      <c r="B11" s="173"/>
      <c r="C11" s="60"/>
      <c r="D11" s="2"/>
      <c r="E11" s="6"/>
      <c r="F11" s="85"/>
      <c r="H11" s="72" t="s">
        <v>36</v>
      </c>
      <c r="I11" s="72" t="s">
        <v>37</v>
      </c>
      <c r="J11" s="19"/>
      <c r="K11" s="39" t="s">
        <v>3</v>
      </c>
      <c r="M11" s="39" t="s">
        <v>3</v>
      </c>
    </row>
    <row r="12" spans="1:13" x14ac:dyDescent="0.25">
      <c r="A12" s="86"/>
      <c r="B12" s="69"/>
      <c r="C12" s="76">
        <f t="shared" ref="C12:C17" si="0">D12*I12</f>
        <v>0</v>
      </c>
      <c r="D12" s="111">
        <v>0</v>
      </c>
      <c r="E12" s="24">
        <f t="shared" ref="E12:E17" si="1">ROUND(H12/I12*C12,0)</f>
        <v>0</v>
      </c>
      <c r="F12" s="87">
        <f t="shared" ref="F12:F17" si="2">ROUND(SUM(E12:E12),0)</f>
        <v>0</v>
      </c>
      <c r="H12" s="17">
        <v>0</v>
      </c>
      <c r="I12" s="9">
        <v>9</v>
      </c>
      <c r="J12" s="33"/>
      <c r="K12" s="117">
        <f>H12</f>
        <v>0</v>
      </c>
      <c r="M12" s="64" t="e">
        <f t="shared" ref="M12:M17" si="3">SUM(E12/K12)</f>
        <v>#DIV/0!</v>
      </c>
    </row>
    <row r="13" spans="1:13" ht="13" x14ac:dyDescent="0.3">
      <c r="A13" s="86"/>
      <c r="B13" s="69" t="s">
        <v>103</v>
      </c>
      <c r="C13" s="76">
        <f t="shared" si="0"/>
        <v>0</v>
      </c>
      <c r="D13" s="111">
        <v>0</v>
      </c>
      <c r="E13" s="24">
        <f t="shared" si="1"/>
        <v>0</v>
      </c>
      <c r="F13" s="87">
        <f t="shared" si="2"/>
        <v>0</v>
      </c>
      <c r="H13" s="17">
        <v>100000</v>
      </c>
      <c r="I13" s="9">
        <v>9</v>
      </c>
      <c r="J13" s="33"/>
      <c r="K13" s="117">
        <f t="shared" ref="K13:K15" si="4">H13</f>
        <v>100000</v>
      </c>
      <c r="M13" s="64">
        <f t="shared" si="3"/>
        <v>0</v>
      </c>
    </row>
    <row r="14" spans="1:13" x14ac:dyDescent="0.25">
      <c r="A14" s="86"/>
      <c r="B14" s="75"/>
      <c r="C14" s="76">
        <f t="shared" si="0"/>
        <v>0</v>
      </c>
      <c r="D14" s="111">
        <v>0</v>
      </c>
      <c r="E14" s="24">
        <f t="shared" si="1"/>
        <v>0</v>
      </c>
      <c r="F14" s="87">
        <f t="shared" si="2"/>
        <v>0</v>
      </c>
      <c r="H14" s="17">
        <v>0</v>
      </c>
      <c r="I14" s="9">
        <v>9</v>
      </c>
      <c r="J14" s="19"/>
      <c r="K14" s="117">
        <f t="shared" si="4"/>
        <v>0</v>
      </c>
      <c r="M14" s="64" t="e">
        <f t="shared" si="3"/>
        <v>#DIV/0!</v>
      </c>
    </row>
    <row r="15" spans="1:13" x14ac:dyDescent="0.25">
      <c r="A15" s="86"/>
      <c r="B15" s="75"/>
      <c r="C15" s="76">
        <f t="shared" si="0"/>
        <v>0</v>
      </c>
      <c r="D15" s="111">
        <v>0</v>
      </c>
      <c r="E15" s="24">
        <f t="shared" si="1"/>
        <v>0</v>
      </c>
      <c r="F15" s="87">
        <f t="shared" si="2"/>
        <v>0</v>
      </c>
      <c r="H15" s="17">
        <v>0</v>
      </c>
      <c r="I15" s="9">
        <v>9</v>
      </c>
      <c r="J15" s="19"/>
      <c r="K15" s="117">
        <f t="shared" si="4"/>
        <v>0</v>
      </c>
      <c r="M15" s="64" t="e">
        <f t="shared" si="3"/>
        <v>#DIV/0!</v>
      </c>
    </row>
    <row r="16" spans="1:13" x14ac:dyDescent="0.25">
      <c r="A16" s="86"/>
      <c r="B16" s="75"/>
      <c r="C16" s="76">
        <f t="shared" si="0"/>
        <v>0</v>
      </c>
      <c r="D16" s="111">
        <v>0</v>
      </c>
      <c r="E16" s="24">
        <f t="shared" si="1"/>
        <v>0</v>
      </c>
      <c r="F16" s="87">
        <f t="shared" si="2"/>
        <v>0</v>
      </c>
      <c r="H16" s="17">
        <v>0</v>
      </c>
      <c r="I16" s="9">
        <v>9</v>
      </c>
      <c r="J16" s="19"/>
      <c r="K16" s="117">
        <f t="shared" ref="K16:K17" si="5">H16</f>
        <v>0</v>
      </c>
      <c r="M16" s="64" t="e">
        <f t="shared" si="3"/>
        <v>#DIV/0!</v>
      </c>
    </row>
    <row r="17" spans="1:14" x14ac:dyDescent="0.25">
      <c r="A17" s="86"/>
      <c r="B17" s="75"/>
      <c r="C17" s="76">
        <f t="shared" si="0"/>
        <v>0</v>
      </c>
      <c r="D17" s="111">
        <v>0</v>
      </c>
      <c r="E17" s="24">
        <f t="shared" si="1"/>
        <v>0</v>
      </c>
      <c r="F17" s="87">
        <f t="shared" si="2"/>
        <v>0</v>
      </c>
      <c r="H17" s="17">
        <v>0</v>
      </c>
      <c r="I17" s="9">
        <v>9</v>
      </c>
      <c r="J17" s="19"/>
      <c r="K17" s="118">
        <f t="shared" si="5"/>
        <v>0</v>
      </c>
      <c r="M17" s="65" t="e">
        <f t="shared" si="3"/>
        <v>#DIV/0!</v>
      </c>
    </row>
    <row r="18" spans="1:14" x14ac:dyDescent="0.25">
      <c r="A18" s="149"/>
      <c r="B18" s="150"/>
      <c r="C18" s="76"/>
      <c r="D18" s="79"/>
      <c r="E18" s="24"/>
      <c r="F18" s="87"/>
      <c r="H18" s="19"/>
      <c r="I18" s="19"/>
      <c r="J18" s="19"/>
    </row>
    <row r="19" spans="1:14" x14ac:dyDescent="0.25">
      <c r="A19" s="174" t="s">
        <v>31</v>
      </c>
      <c r="B19" s="175"/>
      <c r="C19" s="58"/>
      <c r="D19" s="58"/>
      <c r="E19" s="24">
        <f>ROUND(SUM(E12:E18),0)</f>
        <v>0</v>
      </c>
      <c r="F19" s="88">
        <f>ROUND(SUM(E19:E19),0)</f>
        <v>0</v>
      </c>
      <c r="H19" s="19"/>
      <c r="I19" s="19"/>
      <c r="J19" s="19"/>
      <c r="K19" s="31"/>
    </row>
    <row r="20" spans="1:14" ht="13" x14ac:dyDescent="0.3">
      <c r="A20" s="172" t="s">
        <v>29</v>
      </c>
      <c r="B20" s="173"/>
      <c r="C20" s="101" t="s">
        <v>86</v>
      </c>
      <c r="D20" s="2"/>
      <c r="E20" s="24"/>
      <c r="F20" s="89"/>
      <c r="H20" s="72" t="s">
        <v>42</v>
      </c>
      <c r="I20" s="72" t="s">
        <v>37</v>
      </c>
      <c r="J20" s="23"/>
    </row>
    <row r="21" spans="1:14" x14ac:dyDescent="0.25">
      <c r="A21" s="176" t="s">
        <v>34</v>
      </c>
      <c r="B21" s="177"/>
      <c r="C21" s="76">
        <v>0</v>
      </c>
      <c r="D21" s="111">
        <v>0</v>
      </c>
      <c r="E21" s="24">
        <f>ROUND(H21*D21*C21,0)</f>
        <v>0</v>
      </c>
      <c r="F21" s="89">
        <f>ROUND(SUM(E21:E21),0)</f>
        <v>0</v>
      </c>
      <c r="H21" s="17">
        <v>55000</v>
      </c>
      <c r="I21" s="9">
        <v>12</v>
      </c>
      <c r="J21" s="18"/>
      <c r="K21" s="30"/>
    </row>
    <row r="22" spans="1:14" x14ac:dyDescent="0.25">
      <c r="A22" s="149" t="s">
        <v>46</v>
      </c>
      <c r="B22" s="150"/>
      <c r="C22" s="76">
        <v>0</v>
      </c>
      <c r="D22" s="111">
        <v>0</v>
      </c>
      <c r="E22" s="24">
        <f>ROUND(H22*D22*C22,0)</f>
        <v>0</v>
      </c>
      <c r="F22" s="89">
        <f>ROUND(SUM(E22:E22),0)</f>
        <v>0</v>
      </c>
      <c r="H22" s="17">
        <v>24000</v>
      </c>
      <c r="I22" s="9">
        <v>12</v>
      </c>
      <c r="J22" s="19"/>
      <c r="K22" s="30"/>
    </row>
    <row r="23" spans="1:14" ht="13" x14ac:dyDescent="0.3">
      <c r="A23" s="149" t="s">
        <v>47</v>
      </c>
      <c r="B23" s="150"/>
      <c r="C23" s="76">
        <v>0</v>
      </c>
      <c r="D23" s="111">
        <v>0</v>
      </c>
      <c r="E23" s="24">
        <v>0</v>
      </c>
      <c r="F23" s="89">
        <f>ROUND(SUM(E23:E23),0)</f>
        <v>0</v>
      </c>
      <c r="H23" s="17">
        <v>0</v>
      </c>
      <c r="I23" s="4">
        <v>0</v>
      </c>
      <c r="J23" s="19"/>
      <c r="K23" s="63" t="s">
        <v>127</v>
      </c>
      <c r="L23" s="148"/>
    </row>
    <row r="24" spans="1:14" ht="13" x14ac:dyDescent="0.3">
      <c r="A24" s="149" t="s">
        <v>48</v>
      </c>
      <c r="B24" s="150"/>
      <c r="C24" s="76">
        <v>0</v>
      </c>
      <c r="D24" s="111">
        <v>0</v>
      </c>
      <c r="E24" s="24">
        <v>0</v>
      </c>
      <c r="F24" s="89">
        <f>ROUND(SUM(E24:E24),0)</f>
        <v>0</v>
      </c>
      <c r="H24" s="17">
        <v>0</v>
      </c>
      <c r="I24" s="4">
        <v>0</v>
      </c>
      <c r="J24" s="19"/>
      <c r="K24" s="63" t="s">
        <v>74</v>
      </c>
      <c r="L24" s="148"/>
    </row>
    <row r="25" spans="1:14" x14ac:dyDescent="0.25">
      <c r="A25" s="149" t="s">
        <v>43</v>
      </c>
      <c r="B25" s="150"/>
      <c r="C25" s="76">
        <v>0</v>
      </c>
      <c r="D25" s="111">
        <v>0</v>
      </c>
      <c r="E25" s="24">
        <v>0</v>
      </c>
      <c r="F25" s="89">
        <f>ROUND(SUM(E25:E25),0)</f>
        <v>0</v>
      </c>
      <c r="H25" s="17">
        <v>0</v>
      </c>
      <c r="I25" s="9">
        <v>0</v>
      </c>
      <c r="J25" s="19"/>
      <c r="L25" s="148"/>
    </row>
    <row r="26" spans="1:14" ht="13" x14ac:dyDescent="0.3">
      <c r="A26" s="149"/>
      <c r="B26" s="150"/>
      <c r="C26" s="76"/>
      <c r="D26" s="79"/>
      <c r="E26" s="24"/>
      <c r="F26" s="89"/>
      <c r="H26" s="19"/>
      <c r="I26" s="19"/>
      <c r="J26" s="19"/>
      <c r="K26" s="63" t="s">
        <v>128</v>
      </c>
      <c r="N26" s="66" t="s">
        <v>129</v>
      </c>
    </row>
    <row r="27" spans="1:14" x14ac:dyDescent="0.25">
      <c r="A27" s="174" t="s">
        <v>50</v>
      </c>
      <c r="B27" s="175"/>
      <c r="C27" s="58"/>
      <c r="D27" s="58"/>
      <c r="E27" s="24">
        <f>ROUND(SUM(E21:E25),0)</f>
        <v>0</v>
      </c>
      <c r="F27" s="88">
        <f>ROUND(SUM(E27:E27),0)</f>
        <v>0</v>
      </c>
      <c r="H27" s="23"/>
      <c r="I27" s="23"/>
      <c r="J27" s="19"/>
    </row>
    <row r="28" spans="1:14" ht="13" x14ac:dyDescent="0.3">
      <c r="A28" s="166" t="s">
        <v>30</v>
      </c>
      <c r="B28" s="167"/>
      <c r="C28" s="77"/>
      <c r="D28" s="5"/>
      <c r="E28" s="24"/>
      <c r="F28" s="89"/>
      <c r="H28" s="26"/>
      <c r="I28" s="18"/>
      <c r="J28" s="19"/>
      <c r="K28" s="30"/>
    </row>
    <row r="29" spans="1:14" x14ac:dyDescent="0.25">
      <c r="A29" s="149" t="s">
        <v>33</v>
      </c>
      <c r="B29" s="150"/>
      <c r="C29" s="110">
        <v>0.32</v>
      </c>
      <c r="D29" s="111"/>
      <c r="E29" s="24">
        <f>ROUND(E19*$C$29,0)</f>
        <v>0</v>
      </c>
      <c r="F29" s="90">
        <f>ROUND(SUM(E29:E29),0)</f>
        <v>0</v>
      </c>
      <c r="H29" s="26"/>
      <c r="I29" s="19"/>
      <c r="J29" s="19"/>
      <c r="K29" s="30"/>
    </row>
    <row r="30" spans="1:14" x14ac:dyDescent="0.25">
      <c r="A30" s="176" t="s">
        <v>34</v>
      </c>
      <c r="B30" s="177"/>
      <c r="C30" s="110">
        <v>0.23</v>
      </c>
      <c r="D30" s="111"/>
      <c r="E30" s="24">
        <f>ROUND(E21*$C$30,0)</f>
        <v>0</v>
      </c>
      <c r="F30" s="90">
        <f>ROUND(SUM(E30:E30),0)</f>
        <v>0</v>
      </c>
      <c r="H30" s="26"/>
      <c r="I30" s="19"/>
      <c r="J30" s="19"/>
      <c r="K30" s="30"/>
    </row>
    <row r="31" spans="1:14" x14ac:dyDescent="0.25">
      <c r="A31" s="149" t="s">
        <v>44</v>
      </c>
      <c r="B31" s="150"/>
      <c r="C31" s="110">
        <v>0.02</v>
      </c>
      <c r="D31" s="111"/>
      <c r="E31" s="24">
        <f>ROUND((E22+E23+E24)*$C$31,0)</f>
        <v>0</v>
      </c>
      <c r="F31" s="90">
        <f>ROUND(SUM(E31:E31),0)</f>
        <v>0</v>
      </c>
      <c r="H31" s="26"/>
      <c r="I31" s="19"/>
      <c r="J31" s="19"/>
    </row>
    <row r="32" spans="1:14" x14ac:dyDescent="0.25">
      <c r="A32" s="149" t="s">
        <v>43</v>
      </c>
      <c r="B32" s="150"/>
      <c r="C32" s="110">
        <v>0.12</v>
      </c>
      <c r="D32" s="111"/>
      <c r="E32" s="24">
        <f>ROUND(E25*$C$32,0)</f>
        <v>0</v>
      </c>
      <c r="F32" s="90">
        <f>ROUND(SUM(E32:E32),0)</f>
        <v>0</v>
      </c>
      <c r="H32" s="19"/>
      <c r="I32" s="19"/>
      <c r="J32" s="19"/>
      <c r="K32" s="30"/>
    </row>
    <row r="33" spans="1:11" x14ac:dyDescent="0.25">
      <c r="A33" s="149"/>
      <c r="B33" s="150"/>
      <c r="C33" s="102"/>
      <c r="D33" s="111"/>
      <c r="E33" s="11"/>
      <c r="F33" s="90"/>
      <c r="H33" s="19"/>
      <c r="I33" s="19"/>
    </row>
    <row r="34" spans="1:11" x14ac:dyDescent="0.25">
      <c r="A34" s="174" t="s">
        <v>32</v>
      </c>
      <c r="B34" s="175"/>
      <c r="C34" s="59"/>
      <c r="D34" s="58"/>
      <c r="E34" s="11">
        <f>ROUND(SUM(E29:E32),0)</f>
        <v>0</v>
      </c>
      <c r="F34" s="91">
        <f>ROUND(SUM(E34:E34),0)</f>
        <v>0</v>
      </c>
      <c r="H34" s="19"/>
      <c r="I34" s="19"/>
    </row>
    <row r="35" spans="1:11" ht="13" x14ac:dyDescent="0.3">
      <c r="A35" s="170" t="s">
        <v>6</v>
      </c>
      <c r="B35" s="171"/>
      <c r="C35" s="60"/>
      <c r="D35" s="60"/>
      <c r="E35" s="12">
        <f>ROUND(E34+E27+E19,0)</f>
        <v>0</v>
      </c>
      <c r="F35" s="92">
        <f>ROUND(SUM(E35:E35),0)</f>
        <v>0</v>
      </c>
      <c r="H35" s="20"/>
      <c r="I35" s="20"/>
      <c r="J35" s="20"/>
    </row>
    <row r="36" spans="1:11" ht="13" x14ac:dyDescent="0.3">
      <c r="A36" s="168"/>
      <c r="B36" s="169"/>
      <c r="C36" s="60"/>
      <c r="D36" s="2"/>
      <c r="E36" s="12"/>
      <c r="F36" s="93"/>
      <c r="H36" s="20"/>
      <c r="I36" s="20"/>
      <c r="J36" s="20"/>
    </row>
    <row r="37" spans="1:11" ht="13" x14ac:dyDescent="0.3">
      <c r="A37" s="170" t="s">
        <v>7</v>
      </c>
      <c r="B37" s="171"/>
      <c r="C37" s="60"/>
      <c r="D37" s="60"/>
      <c r="E37" s="11"/>
      <c r="F37" s="91"/>
      <c r="H37" s="19"/>
      <c r="I37" s="20"/>
      <c r="J37" s="20"/>
    </row>
    <row r="38" spans="1:11" ht="13" x14ac:dyDescent="0.3">
      <c r="A38" s="149" t="s">
        <v>122</v>
      </c>
      <c r="B38" s="150"/>
      <c r="C38" s="58"/>
      <c r="D38" s="4"/>
      <c r="E38" s="24">
        <v>0</v>
      </c>
      <c r="F38" s="135">
        <f t="shared" ref="F38:F39" si="6">ROUND(SUM(E38:E38),0)</f>
        <v>0</v>
      </c>
      <c r="K38" s="28" t="s">
        <v>123</v>
      </c>
    </row>
    <row r="39" spans="1:11" ht="13" x14ac:dyDescent="0.3">
      <c r="A39" s="149" t="s">
        <v>124</v>
      </c>
      <c r="B39" s="150"/>
      <c r="C39" s="58"/>
      <c r="D39" s="4"/>
      <c r="E39" s="24">
        <v>0</v>
      </c>
      <c r="F39" s="135">
        <f t="shared" si="6"/>
        <v>0</v>
      </c>
      <c r="K39" s="28" t="s">
        <v>125</v>
      </c>
    </row>
    <row r="40" spans="1:11" ht="13" x14ac:dyDescent="0.3">
      <c r="A40" s="151" t="s">
        <v>126</v>
      </c>
      <c r="B40" s="152"/>
      <c r="C40" s="61"/>
      <c r="D40" s="112"/>
      <c r="E40" s="127">
        <f>ROUND(SUM(E38:E39),0)</f>
        <v>0</v>
      </c>
      <c r="F40" s="129">
        <f>ROUND(SUM(E40:E40),0)</f>
        <v>0</v>
      </c>
    </row>
    <row r="41" spans="1:11" ht="13" x14ac:dyDescent="0.3">
      <c r="A41" s="172"/>
      <c r="B41" s="173"/>
      <c r="C41" s="60"/>
      <c r="D41" s="2"/>
      <c r="E41" s="11"/>
      <c r="F41" s="90"/>
      <c r="H41" s="19"/>
      <c r="I41" s="20"/>
      <c r="J41" s="20"/>
    </row>
    <row r="42" spans="1:11" ht="13" x14ac:dyDescent="0.3">
      <c r="A42" s="172" t="s">
        <v>8</v>
      </c>
      <c r="B42" s="173"/>
      <c r="C42" s="101" t="s">
        <v>86</v>
      </c>
      <c r="D42" s="2"/>
      <c r="E42" s="11"/>
      <c r="F42" s="90"/>
      <c r="H42" s="19"/>
      <c r="I42" s="19"/>
      <c r="J42" s="19"/>
    </row>
    <row r="43" spans="1:11" x14ac:dyDescent="0.25">
      <c r="A43" s="149" t="s">
        <v>13</v>
      </c>
      <c r="B43" s="150"/>
      <c r="C43" s="58">
        <f>'Travel Budget Example'!A14</f>
        <v>0</v>
      </c>
      <c r="D43" s="4"/>
      <c r="E43" s="11">
        <f>ROUND('Travel Budget Example'!D14,0)</f>
        <v>0</v>
      </c>
      <c r="F43" s="94">
        <f>ROUND(SUM(E43:E43),0)</f>
        <v>0</v>
      </c>
      <c r="H43" s="19"/>
      <c r="I43" s="19"/>
      <c r="J43" s="19"/>
      <c r="K43" s="115" t="s">
        <v>109</v>
      </c>
    </row>
    <row r="44" spans="1:11" x14ac:dyDescent="0.25">
      <c r="A44" s="149" t="s">
        <v>14</v>
      </c>
      <c r="B44" s="150"/>
      <c r="C44" s="58">
        <f>'Travel Budget Example'!A28</f>
        <v>0</v>
      </c>
      <c r="D44" s="4"/>
      <c r="E44" s="11">
        <f>ROUND('Travel Budget Example'!D28,0)</f>
        <v>0</v>
      </c>
      <c r="F44" s="94">
        <f>ROUND(SUM(E44:E44),0)</f>
        <v>0</v>
      </c>
      <c r="H44" s="19"/>
      <c r="I44" s="19"/>
      <c r="J44" s="19"/>
      <c r="K44" s="115" t="s">
        <v>115</v>
      </c>
    </row>
    <row r="45" spans="1:11" ht="13" x14ac:dyDescent="0.3">
      <c r="A45" s="151" t="s">
        <v>25</v>
      </c>
      <c r="B45" s="152"/>
      <c r="C45" s="61"/>
      <c r="D45" s="112"/>
      <c r="E45" s="12">
        <f>ROUND(SUM(E43:E44),0)</f>
        <v>0</v>
      </c>
      <c r="F45" s="92">
        <f>ROUND(SUM(E45:E45),0)</f>
        <v>0</v>
      </c>
      <c r="H45" s="20"/>
      <c r="I45" s="20"/>
      <c r="J45" s="20"/>
    </row>
    <row r="46" spans="1:11" ht="13" x14ac:dyDescent="0.3">
      <c r="A46" s="164"/>
      <c r="B46" s="165"/>
      <c r="C46" s="61"/>
      <c r="D46" s="113"/>
      <c r="E46" s="12"/>
      <c r="F46" s="93"/>
      <c r="H46" s="20"/>
      <c r="I46" s="20"/>
      <c r="J46" s="20"/>
    </row>
    <row r="47" spans="1:11" ht="12.75" customHeight="1" x14ac:dyDescent="0.3">
      <c r="A47" s="172" t="s">
        <v>9</v>
      </c>
      <c r="B47" s="173"/>
      <c r="C47" s="60"/>
      <c r="D47" s="2"/>
      <c r="E47" s="11"/>
      <c r="F47" s="90"/>
      <c r="H47" s="19"/>
      <c r="I47" s="19"/>
      <c r="J47" s="19"/>
      <c r="K47" s="28" t="s">
        <v>63</v>
      </c>
    </row>
    <row r="48" spans="1:11" ht="12.75" customHeight="1" x14ac:dyDescent="0.3">
      <c r="A48" s="149" t="s">
        <v>15</v>
      </c>
      <c r="B48" s="150"/>
      <c r="C48" s="58"/>
      <c r="D48" s="4"/>
      <c r="E48" s="11">
        <v>0</v>
      </c>
      <c r="F48" s="94">
        <f t="shared" ref="F48:F53" si="7">ROUND(SUM(E48:E48),0)</f>
        <v>0</v>
      </c>
      <c r="H48" s="19"/>
      <c r="I48" s="19"/>
      <c r="J48" s="19"/>
      <c r="K48" s="28" t="s">
        <v>64</v>
      </c>
    </row>
    <row r="49" spans="1:14" ht="12.75" customHeight="1" x14ac:dyDescent="0.3">
      <c r="A49" s="149" t="s">
        <v>16</v>
      </c>
      <c r="B49" s="150"/>
      <c r="C49" s="58"/>
      <c r="D49" s="4"/>
      <c r="E49" s="11">
        <v>0</v>
      </c>
      <c r="F49" s="94">
        <f t="shared" si="7"/>
        <v>0</v>
      </c>
      <c r="H49" s="19"/>
      <c r="I49" s="19"/>
      <c r="J49" s="19"/>
      <c r="K49" s="28" t="s">
        <v>65</v>
      </c>
    </row>
    <row r="50" spans="1:14" ht="12.75" customHeight="1" x14ac:dyDescent="0.3">
      <c r="A50" s="149" t="s">
        <v>17</v>
      </c>
      <c r="B50" s="150"/>
      <c r="C50" s="58"/>
      <c r="D50" s="4"/>
      <c r="E50" s="11">
        <v>0</v>
      </c>
      <c r="F50" s="94">
        <f t="shared" si="7"/>
        <v>0</v>
      </c>
      <c r="H50" s="19"/>
      <c r="I50" s="19"/>
      <c r="J50" s="19"/>
      <c r="K50" s="28" t="s">
        <v>66</v>
      </c>
    </row>
    <row r="51" spans="1:14" ht="12.75" customHeight="1" x14ac:dyDescent="0.3">
      <c r="A51" s="149" t="s">
        <v>18</v>
      </c>
      <c r="B51" s="150"/>
      <c r="C51" s="58"/>
      <c r="D51" s="4"/>
      <c r="E51" s="11">
        <v>0</v>
      </c>
      <c r="F51" s="94">
        <f t="shared" si="7"/>
        <v>0</v>
      </c>
      <c r="H51" s="19"/>
      <c r="I51" s="19"/>
      <c r="J51" s="19"/>
      <c r="K51" s="28" t="s">
        <v>67</v>
      </c>
    </row>
    <row r="52" spans="1:14" ht="12.75" customHeight="1" x14ac:dyDescent="0.25">
      <c r="A52" s="149" t="s">
        <v>19</v>
      </c>
      <c r="B52" s="150"/>
      <c r="C52" s="58"/>
      <c r="D52" s="4"/>
      <c r="E52" s="11">
        <v>0</v>
      </c>
      <c r="F52" s="94">
        <f t="shared" si="7"/>
        <v>0</v>
      </c>
      <c r="H52" s="19"/>
      <c r="I52" s="19"/>
      <c r="J52" s="19"/>
    </row>
    <row r="53" spans="1:14" ht="12.75" customHeight="1" x14ac:dyDescent="0.3">
      <c r="A53" s="151" t="s">
        <v>24</v>
      </c>
      <c r="B53" s="152"/>
      <c r="C53" s="61"/>
      <c r="D53" s="112"/>
      <c r="E53" s="12">
        <f>ROUND(SUM(E48:E52),0)</f>
        <v>0</v>
      </c>
      <c r="F53" s="12">
        <f t="shared" si="7"/>
        <v>0</v>
      </c>
      <c r="H53" s="20"/>
      <c r="I53" s="19"/>
      <c r="J53" s="19"/>
      <c r="K53" s="57"/>
    </row>
    <row r="54" spans="1:14" ht="12.75" customHeight="1" x14ac:dyDescent="0.3">
      <c r="A54" s="164"/>
      <c r="B54" s="165"/>
      <c r="C54" s="61"/>
      <c r="D54" s="113"/>
      <c r="E54" s="12"/>
      <c r="F54" s="94"/>
      <c r="H54" s="20"/>
      <c r="I54" s="19"/>
      <c r="J54" s="19"/>
    </row>
    <row r="55" spans="1:14" ht="13" x14ac:dyDescent="0.3">
      <c r="A55" s="166" t="s">
        <v>10</v>
      </c>
      <c r="B55" s="167"/>
      <c r="C55" s="103"/>
      <c r="D55" s="5"/>
      <c r="E55" s="11"/>
      <c r="F55" s="94"/>
      <c r="H55" s="19"/>
      <c r="I55" s="19"/>
      <c r="J55" s="19"/>
    </row>
    <row r="56" spans="1:14" x14ac:dyDescent="0.25">
      <c r="A56" s="149" t="s">
        <v>20</v>
      </c>
      <c r="B56" s="150"/>
      <c r="C56" s="58"/>
      <c r="D56" s="4"/>
      <c r="E56" s="11">
        <v>0</v>
      </c>
      <c r="F56" s="94">
        <f t="shared" ref="F56:F62" si="8">ROUND(SUM(E56:E56),0)</f>
        <v>0</v>
      </c>
      <c r="H56" s="19"/>
      <c r="I56" s="19"/>
      <c r="J56" s="19"/>
    </row>
    <row r="57" spans="1:14" x14ac:dyDescent="0.25">
      <c r="A57" s="149" t="s">
        <v>45</v>
      </c>
      <c r="B57" s="150"/>
      <c r="C57" s="58"/>
      <c r="D57" s="4"/>
      <c r="E57" s="11">
        <v>0</v>
      </c>
      <c r="F57" s="94">
        <f t="shared" si="8"/>
        <v>0</v>
      </c>
      <c r="H57" s="19"/>
      <c r="I57" s="19"/>
      <c r="J57" s="19"/>
    </row>
    <row r="58" spans="1:14" x14ac:dyDescent="0.25">
      <c r="A58" s="149" t="s">
        <v>21</v>
      </c>
      <c r="B58" s="150"/>
      <c r="C58" s="58"/>
      <c r="D58" s="4"/>
      <c r="E58" s="11">
        <v>0</v>
      </c>
      <c r="F58" s="94">
        <f t="shared" si="8"/>
        <v>0</v>
      </c>
      <c r="H58" s="19"/>
      <c r="I58" s="19"/>
      <c r="J58" s="19"/>
    </row>
    <row r="59" spans="1:14" x14ac:dyDescent="0.25">
      <c r="A59" s="149" t="s">
        <v>22</v>
      </c>
      <c r="B59" s="150"/>
      <c r="C59" s="58"/>
      <c r="D59" s="4"/>
      <c r="E59" s="11">
        <v>0</v>
      </c>
      <c r="F59" s="94">
        <f t="shared" si="8"/>
        <v>0</v>
      </c>
      <c r="H59" s="72" t="s">
        <v>38</v>
      </c>
      <c r="I59" s="72" t="s">
        <v>39</v>
      </c>
      <c r="J59" s="19"/>
      <c r="K59" s="115" t="s">
        <v>96</v>
      </c>
    </row>
    <row r="60" spans="1:14" ht="13" x14ac:dyDescent="0.3">
      <c r="A60" s="149" t="s">
        <v>28</v>
      </c>
      <c r="B60" s="150"/>
      <c r="C60" s="58">
        <f>C22</f>
        <v>0</v>
      </c>
      <c r="D60" s="4"/>
      <c r="E60" s="27">
        <f>ROUND((H60*1)*I60*C60,0)</f>
        <v>0</v>
      </c>
      <c r="F60" s="94">
        <f t="shared" si="8"/>
        <v>0</v>
      </c>
      <c r="H60" s="16">
        <f>369.65*1.05</f>
        <v>388.13249999999999</v>
      </c>
      <c r="I60" s="9">
        <v>24</v>
      </c>
      <c r="J60" s="21"/>
      <c r="K60" s="28" t="s">
        <v>95</v>
      </c>
      <c r="N60" s="66" t="s">
        <v>77</v>
      </c>
    </row>
    <row r="61" spans="1:14" ht="13" x14ac:dyDescent="0.3">
      <c r="A61" s="149" t="s">
        <v>80</v>
      </c>
      <c r="B61" s="150"/>
      <c r="C61" s="59"/>
      <c r="D61" s="4"/>
      <c r="E61" s="11">
        <v>0</v>
      </c>
      <c r="F61" s="94">
        <f t="shared" si="8"/>
        <v>0</v>
      </c>
      <c r="J61" s="22"/>
      <c r="K61" s="28" t="s">
        <v>69</v>
      </c>
    </row>
    <row r="62" spans="1:14" ht="13" x14ac:dyDescent="0.3">
      <c r="A62" s="151" t="s">
        <v>23</v>
      </c>
      <c r="B62" s="152"/>
      <c r="C62" s="61"/>
      <c r="D62" s="112"/>
      <c r="E62" s="12">
        <f>ROUND(SUM(E56:E61),0)</f>
        <v>0</v>
      </c>
      <c r="F62" s="12">
        <f t="shared" si="8"/>
        <v>0</v>
      </c>
      <c r="H62" s="20"/>
      <c r="I62" s="20"/>
      <c r="J62" s="19"/>
    </row>
    <row r="63" spans="1:14" ht="13" x14ac:dyDescent="0.3">
      <c r="A63" s="95"/>
      <c r="B63" s="81"/>
      <c r="C63" s="80"/>
      <c r="D63" s="114"/>
      <c r="E63" s="82"/>
      <c r="F63" s="96"/>
      <c r="H63" s="20"/>
      <c r="I63" s="20"/>
      <c r="J63" s="19"/>
    </row>
    <row r="64" spans="1:14" ht="13.5" thickBot="1" x14ac:dyDescent="0.35">
      <c r="A64" s="153" t="s">
        <v>11</v>
      </c>
      <c r="B64" s="154"/>
      <c r="C64" s="62"/>
      <c r="D64" s="62"/>
      <c r="E64" s="13">
        <f>ROUND(E35+E40+E45+E53+E62,0)</f>
        <v>0</v>
      </c>
      <c r="F64" s="97">
        <f>ROUND(SUM(E64:E64),0)</f>
        <v>0</v>
      </c>
      <c r="H64" s="20"/>
      <c r="I64" s="20"/>
      <c r="J64" s="20"/>
      <c r="K64" s="3"/>
    </row>
    <row r="65" spans="1:11" s="3" customFormat="1" ht="13" x14ac:dyDescent="0.3">
      <c r="A65" s="155" t="s">
        <v>97</v>
      </c>
      <c r="B65" s="156"/>
      <c r="C65" s="104"/>
      <c r="D65" s="8"/>
      <c r="E65" s="25">
        <f>ROUND(E64-E40-E59-E60,0)</f>
        <v>0</v>
      </c>
      <c r="F65" s="98">
        <f>ROUND(SUM(E65:E65),0)</f>
        <v>0</v>
      </c>
      <c r="G65" s="1"/>
      <c r="H65" s="19"/>
      <c r="I65" s="19"/>
      <c r="J65" s="19"/>
      <c r="K65" s="28" t="s">
        <v>70</v>
      </c>
    </row>
    <row r="66" spans="1:11" ht="13.5" thickBot="1" x14ac:dyDescent="0.35">
      <c r="A66" s="157" t="s">
        <v>40</v>
      </c>
      <c r="B66" s="158"/>
      <c r="C66" s="105">
        <v>0.52</v>
      </c>
      <c r="D66" s="10"/>
      <c r="E66" s="14">
        <f>ROUND(E65*$C$66,0)</f>
        <v>0</v>
      </c>
      <c r="F66" s="99">
        <f>ROUND(SUM(E66:E66),0)</f>
        <v>0</v>
      </c>
      <c r="H66" s="20"/>
      <c r="I66" s="19"/>
      <c r="J66" s="19"/>
      <c r="K66" s="28" t="s">
        <v>71</v>
      </c>
    </row>
    <row r="67" spans="1:11" ht="13.5" thickBot="1" x14ac:dyDescent="0.35">
      <c r="A67" s="159" t="s">
        <v>12</v>
      </c>
      <c r="B67" s="160"/>
      <c r="C67" s="71"/>
      <c r="D67" s="71"/>
      <c r="E67" s="15">
        <f>ROUND(E66+E64,0)</f>
        <v>0</v>
      </c>
      <c r="F67" s="100">
        <f>ROUND(SUM(E67:E67),0)</f>
        <v>0</v>
      </c>
      <c r="H67" s="20"/>
      <c r="I67" s="20"/>
      <c r="J67" s="20"/>
      <c r="K67" s="28" t="s">
        <v>72</v>
      </c>
    </row>
    <row r="68" spans="1:11" ht="12.75" customHeight="1" thickBot="1" x14ac:dyDescent="0.35">
      <c r="A68" s="161" t="s">
        <v>27</v>
      </c>
      <c r="B68" s="162"/>
      <c r="C68" s="162"/>
      <c r="D68" s="162"/>
      <c r="E68" s="163"/>
      <c r="F68" s="147">
        <f>F67</f>
        <v>0</v>
      </c>
      <c r="K68" s="28" t="s">
        <v>73</v>
      </c>
    </row>
    <row r="69" spans="1:11" ht="12.75" customHeight="1" x14ac:dyDescent="0.25">
      <c r="E69"/>
    </row>
    <row r="70" spans="1:11" ht="13" x14ac:dyDescent="0.3">
      <c r="A70" s="28" t="s">
        <v>49</v>
      </c>
      <c r="B70" s="28"/>
      <c r="C70" s="29"/>
      <c r="D70" s="29"/>
      <c r="E70" s="28"/>
      <c r="F70" s="28"/>
    </row>
    <row r="71" spans="1:11" ht="13" x14ac:dyDescent="0.3">
      <c r="A71" s="29" t="s">
        <v>81</v>
      </c>
      <c r="B71" s="29"/>
      <c r="C71" s="29"/>
      <c r="D71" s="29"/>
      <c r="E71" s="28"/>
      <c r="F71" s="28"/>
    </row>
    <row r="72" spans="1:11" x14ac:dyDescent="0.25">
      <c r="A72" s="116" t="s">
        <v>82</v>
      </c>
      <c r="E72"/>
    </row>
    <row r="73" spans="1:11" x14ac:dyDescent="0.25">
      <c r="E73"/>
    </row>
    <row r="74" spans="1:11" x14ac:dyDescent="0.25">
      <c r="E74"/>
    </row>
    <row r="75" spans="1:11" x14ac:dyDescent="0.25">
      <c r="E75"/>
    </row>
    <row r="76" spans="1:11" x14ac:dyDescent="0.25">
      <c r="E76"/>
    </row>
    <row r="77" spans="1:11" x14ac:dyDescent="0.25">
      <c r="E77"/>
    </row>
    <row r="78" spans="1:11" x14ac:dyDescent="0.25">
      <c r="E78"/>
    </row>
    <row r="79" spans="1:11" x14ac:dyDescent="0.25">
      <c r="E79"/>
    </row>
    <row r="80" spans="1:11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</sheetData>
  <sheetProtection selectLockedCells="1" selectUnlockedCells="1"/>
  <mergeCells count="57">
    <mergeCell ref="A22:B22"/>
    <mergeCell ref="A1:F1"/>
    <mergeCell ref="A7:F7"/>
    <mergeCell ref="H7:I7"/>
    <mergeCell ref="A8:B10"/>
    <mergeCell ref="E8:F8"/>
    <mergeCell ref="H10:I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E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N60" r:id="rId1" display="https://studentaccounts.ucf.edu/tf-graduate/" xr:uid="{828DF954-6F6F-4716-B20D-95349A1CE9FC}"/>
    <hyperlink ref="N26" r:id="rId2" display="https://hr.ucf.edu/document/payroll-guidelines/" xr:uid="{A8C44FFA-3811-466A-BC20-819DE9429A97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064B-C74A-498D-A232-F394D15CEF71}">
  <sheetPr>
    <pageSetUpPr fitToPage="1"/>
  </sheetPr>
  <dimension ref="A1:N603"/>
  <sheetViews>
    <sheetView zoomScale="90" zoomScaleNormal="90" workbookViewId="0">
      <selection sqref="A1:F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5" width="12.81640625" style="7" customWidth="1"/>
    <col min="6" max="6" width="12.81640625" customWidth="1"/>
    <col min="7" max="7" width="5.7265625" customWidth="1"/>
    <col min="8" max="8" width="12.54296875" customWidth="1"/>
    <col min="9" max="9" width="10.453125" customWidth="1"/>
    <col min="10" max="10" width="5.54296875" customWidth="1"/>
    <col min="11" max="11" width="12.26953125" customWidth="1"/>
    <col min="12" max="13" width="10.1796875" customWidth="1"/>
  </cols>
  <sheetData>
    <row r="1" spans="1:13" ht="14" x14ac:dyDescent="0.3">
      <c r="A1" s="178" t="s">
        <v>84</v>
      </c>
      <c r="B1" s="178"/>
      <c r="C1" s="178"/>
      <c r="D1" s="178"/>
      <c r="E1" s="178"/>
      <c r="F1" s="178"/>
    </row>
    <row r="2" spans="1:13" ht="13" x14ac:dyDescent="0.25">
      <c r="A2" s="36" t="s">
        <v>75</v>
      </c>
      <c r="B2" s="67"/>
      <c r="C2" s="67"/>
      <c r="D2" s="67"/>
      <c r="E2" s="67"/>
      <c r="F2" s="67"/>
    </row>
    <row r="3" spans="1:13" ht="13" x14ac:dyDescent="0.25">
      <c r="A3" s="36" t="s">
        <v>78</v>
      </c>
      <c r="B3" s="67"/>
      <c r="C3" s="36" t="s">
        <v>98</v>
      </c>
      <c r="E3" s="66"/>
    </row>
    <row r="4" spans="1:13" ht="12.75" customHeight="1" x14ac:dyDescent="0.25">
      <c r="A4" s="38" t="s">
        <v>35</v>
      </c>
      <c r="B4" s="68"/>
      <c r="C4" s="68"/>
      <c r="D4" s="68"/>
      <c r="E4" s="68"/>
      <c r="F4" s="68"/>
    </row>
    <row r="5" spans="1:13" ht="12.75" customHeight="1" x14ac:dyDescent="0.25">
      <c r="A5" s="38" t="s">
        <v>76</v>
      </c>
      <c r="B5" s="68"/>
      <c r="C5" s="68"/>
      <c r="D5" s="68"/>
      <c r="E5" s="68"/>
      <c r="F5" s="68"/>
      <c r="K5" s="32"/>
    </row>
    <row r="6" spans="1:13" ht="16" thickBot="1" x14ac:dyDescent="0.3">
      <c r="E6"/>
      <c r="K6" s="32"/>
    </row>
    <row r="7" spans="1:13" ht="15.5" x14ac:dyDescent="0.3">
      <c r="A7" s="179" t="s">
        <v>0</v>
      </c>
      <c r="B7" s="180"/>
      <c r="C7" s="180"/>
      <c r="D7" s="180"/>
      <c r="E7" s="180"/>
      <c r="F7" s="181"/>
      <c r="H7" s="185" t="s">
        <v>79</v>
      </c>
      <c r="I7" s="186"/>
      <c r="K7" s="70" t="s">
        <v>68</v>
      </c>
    </row>
    <row r="8" spans="1:13" ht="13" x14ac:dyDescent="0.3">
      <c r="A8" s="182" t="s">
        <v>1</v>
      </c>
      <c r="B8" s="183"/>
      <c r="C8" s="108"/>
      <c r="D8" s="106"/>
      <c r="E8" s="183" t="s">
        <v>2</v>
      </c>
      <c r="F8" s="184"/>
      <c r="K8" s="115" t="s">
        <v>99</v>
      </c>
    </row>
    <row r="9" spans="1:13" ht="13" x14ac:dyDescent="0.3">
      <c r="A9" s="182"/>
      <c r="B9" s="183"/>
      <c r="C9" s="109"/>
      <c r="D9" s="107"/>
      <c r="E9" s="34" t="s">
        <v>3</v>
      </c>
      <c r="F9" s="83" t="s">
        <v>4</v>
      </c>
      <c r="K9" s="115" t="s">
        <v>100</v>
      </c>
    </row>
    <row r="10" spans="1:13" s="1" customFormat="1" ht="13" x14ac:dyDescent="0.3">
      <c r="A10" s="182"/>
      <c r="B10" s="183"/>
      <c r="C10" s="35" t="s">
        <v>51</v>
      </c>
      <c r="D10" s="74" t="s">
        <v>52</v>
      </c>
      <c r="E10" s="35" t="s">
        <v>41</v>
      </c>
      <c r="F10" s="84" t="s">
        <v>41</v>
      </c>
      <c r="H10" s="187"/>
      <c r="I10" s="187"/>
      <c r="J10" s="23"/>
      <c r="K10" s="37" t="s">
        <v>101</v>
      </c>
      <c r="M10" s="37" t="s">
        <v>53</v>
      </c>
    </row>
    <row r="11" spans="1:13" ht="13" x14ac:dyDescent="0.3">
      <c r="A11" s="172" t="s">
        <v>5</v>
      </c>
      <c r="B11" s="173"/>
      <c r="C11" s="60"/>
      <c r="D11" s="2"/>
      <c r="E11" s="6"/>
      <c r="F11" s="85"/>
      <c r="H11" s="72" t="s">
        <v>36</v>
      </c>
      <c r="I11" s="72" t="s">
        <v>37</v>
      </c>
      <c r="J11" s="19"/>
      <c r="K11" s="39" t="s">
        <v>3</v>
      </c>
      <c r="M11" s="39" t="s">
        <v>3</v>
      </c>
    </row>
    <row r="12" spans="1:13" x14ac:dyDescent="0.25">
      <c r="A12" s="86"/>
      <c r="B12" s="69"/>
      <c r="C12" s="76">
        <f t="shared" ref="C12:C17" si="0">D12*I12</f>
        <v>0</v>
      </c>
      <c r="D12" s="111">
        <v>0</v>
      </c>
      <c r="E12" s="24">
        <f t="shared" ref="E12:E17" si="1">ROUND(H12/I12*C12,0)</f>
        <v>0</v>
      </c>
      <c r="F12" s="87">
        <f t="shared" ref="F12:F17" si="2">ROUND(SUM(E12:E12),0)</f>
        <v>0</v>
      </c>
      <c r="H12" s="17">
        <v>0</v>
      </c>
      <c r="I12" s="9">
        <v>9</v>
      </c>
      <c r="J12" s="33"/>
      <c r="K12" s="117">
        <f>H12</f>
        <v>0</v>
      </c>
      <c r="M12" s="64" t="e">
        <f t="shared" ref="M12:M17" si="3">SUM(E12/K12)</f>
        <v>#DIV/0!</v>
      </c>
    </row>
    <row r="13" spans="1:13" x14ac:dyDescent="0.25">
      <c r="A13" s="86"/>
      <c r="B13" s="69"/>
      <c r="C13" s="76">
        <f t="shared" si="0"/>
        <v>0</v>
      </c>
      <c r="D13" s="111">
        <v>0</v>
      </c>
      <c r="E13" s="24">
        <f t="shared" si="1"/>
        <v>0</v>
      </c>
      <c r="F13" s="87">
        <f t="shared" si="2"/>
        <v>0</v>
      </c>
      <c r="H13" s="17">
        <v>0</v>
      </c>
      <c r="I13" s="9">
        <v>9</v>
      </c>
      <c r="J13" s="33"/>
      <c r="K13" s="117">
        <f t="shared" ref="K13:K15" si="4">H13</f>
        <v>0</v>
      </c>
      <c r="M13" s="64" t="e">
        <f t="shared" si="3"/>
        <v>#DIV/0!</v>
      </c>
    </row>
    <row r="14" spans="1:13" ht="13" x14ac:dyDescent="0.3">
      <c r="A14" s="86"/>
      <c r="B14" s="69" t="s">
        <v>104</v>
      </c>
      <c r="C14" s="76">
        <f t="shared" si="0"/>
        <v>0</v>
      </c>
      <c r="D14" s="111">
        <v>0</v>
      </c>
      <c r="E14" s="24">
        <f t="shared" si="1"/>
        <v>0</v>
      </c>
      <c r="F14" s="87">
        <f t="shared" si="2"/>
        <v>0</v>
      </c>
      <c r="H14" s="17">
        <v>100000</v>
      </c>
      <c r="I14" s="9">
        <v>9</v>
      </c>
      <c r="J14" s="19"/>
      <c r="K14" s="117">
        <f t="shared" si="4"/>
        <v>100000</v>
      </c>
      <c r="M14" s="64">
        <f t="shared" si="3"/>
        <v>0</v>
      </c>
    </row>
    <row r="15" spans="1:13" x14ac:dyDescent="0.25">
      <c r="A15" s="86"/>
      <c r="B15" s="75"/>
      <c r="C15" s="76">
        <f t="shared" si="0"/>
        <v>0</v>
      </c>
      <c r="D15" s="111">
        <v>0</v>
      </c>
      <c r="E15" s="24">
        <f t="shared" si="1"/>
        <v>0</v>
      </c>
      <c r="F15" s="87">
        <f t="shared" si="2"/>
        <v>0</v>
      </c>
      <c r="H15" s="17">
        <v>0</v>
      </c>
      <c r="I15" s="9">
        <v>9</v>
      </c>
      <c r="J15" s="19"/>
      <c r="K15" s="117">
        <f t="shared" si="4"/>
        <v>0</v>
      </c>
      <c r="M15" s="64" t="e">
        <f t="shared" si="3"/>
        <v>#DIV/0!</v>
      </c>
    </row>
    <row r="16" spans="1:13" x14ac:dyDescent="0.25">
      <c r="A16" s="86"/>
      <c r="B16" s="69"/>
      <c r="C16" s="76">
        <f t="shared" si="0"/>
        <v>0</v>
      </c>
      <c r="D16" s="111">
        <v>0</v>
      </c>
      <c r="E16" s="24">
        <f t="shared" si="1"/>
        <v>0</v>
      </c>
      <c r="F16" s="87">
        <f t="shared" si="2"/>
        <v>0</v>
      </c>
      <c r="H16" s="17">
        <v>0</v>
      </c>
      <c r="I16" s="9">
        <v>9</v>
      </c>
      <c r="J16" s="19"/>
      <c r="K16" s="117">
        <f t="shared" ref="K16:K17" si="5">H16</f>
        <v>0</v>
      </c>
      <c r="M16" s="64" t="e">
        <f t="shared" si="3"/>
        <v>#DIV/0!</v>
      </c>
    </row>
    <row r="17" spans="1:14" x14ac:dyDescent="0.25">
      <c r="A17" s="86"/>
      <c r="B17" s="75"/>
      <c r="C17" s="76">
        <f t="shared" si="0"/>
        <v>0</v>
      </c>
      <c r="D17" s="111">
        <v>0</v>
      </c>
      <c r="E17" s="24">
        <f t="shared" si="1"/>
        <v>0</v>
      </c>
      <c r="F17" s="87">
        <f t="shared" si="2"/>
        <v>0</v>
      </c>
      <c r="H17" s="17">
        <v>0</v>
      </c>
      <c r="I17" s="9">
        <v>9</v>
      </c>
      <c r="J17" s="19"/>
      <c r="K17" s="118">
        <f t="shared" si="5"/>
        <v>0</v>
      </c>
      <c r="M17" s="65" t="e">
        <f t="shared" si="3"/>
        <v>#DIV/0!</v>
      </c>
    </row>
    <row r="18" spans="1:14" x14ac:dyDescent="0.25">
      <c r="A18" s="149"/>
      <c r="B18" s="150"/>
      <c r="C18" s="76"/>
      <c r="D18" s="79"/>
      <c r="E18" s="24"/>
      <c r="F18" s="87"/>
      <c r="H18" s="19"/>
      <c r="I18" s="19"/>
      <c r="J18" s="19"/>
    </row>
    <row r="19" spans="1:14" x14ac:dyDescent="0.25">
      <c r="A19" s="174" t="s">
        <v>31</v>
      </c>
      <c r="B19" s="175"/>
      <c r="C19" s="58"/>
      <c r="D19" s="58"/>
      <c r="E19" s="24">
        <f>ROUND(SUM(E12:E18),0)</f>
        <v>0</v>
      </c>
      <c r="F19" s="88">
        <f>ROUND(SUM(E19:E19),0)</f>
        <v>0</v>
      </c>
      <c r="H19" s="19"/>
      <c r="I19" s="19"/>
      <c r="J19" s="19"/>
      <c r="K19" s="31"/>
    </row>
    <row r="20" spans="1:14" ht="13" x14ac:dyDescent="0.3">
      <c r="A20" s="172" t="s">
        <v>29</v>
      </c>
      <c r="B20" s="173"/>
      <c r="C20" s="101" t="s">
        <v>86</v>
      </c>
      <c r="D20" s="2"/>
      <c r="E20" s="24"/>
      <c r="F20" s="89"/>
      <c r="H20" s="72" t="s">
        <v>42</v>
      </c>
      <c r="I20" s="72" t="s">
        <v>37</v>
      </c>
      <c r="J20" s="23"/>
    </row>
    <row r="21" spans="1:14" x14ac:dyDescent="0.25">
      <c r="A21" s="176" t="s">
        <v>34</v>
      </c>
      <c r="B21" s="177"/>
      <c r="C21" s="76">
        <v>0</v>
      </c>
      <c r="D21" s="111">
        <v>0</v>
      </c>
      <c r="E21" s="24">
        <f>ROUND(H21*D21*C21,0)</f>
        <v>0</v>
      </c>
      <c r="F21" s="89">
        <f>ROUND(SUM(E21:E21),0)</f>
        <v>0</v>
      </c>
      <c r="H21" s="17">
        <v>55000</v>
      </c>
      <c r="I21" s="9">
        <v>12</v>
      </c>
      <c r="J21" s="18"/>
      <c r="K21" s="30"/>
    </row>
    <row r="22" spans="1:14" x14ac:dyDescent="0.25">
      <c r="A22" s="149" t="s">
        <v>46</v>
      </c>
      <c r="B22" s="150"/>
      <c r="C22" s="76">
        <v>0</v>
      </c>
      <c r="D22" s="111">
        <v>0</v>
      </c>
      <c r="E22" s="24">
        <f>ROUND(H22*D22*C22,0)</f>
        <v>0</v>
      </c>
      <c r="F22" s="89">
        <f>ROUND(SUM(E22:E22),0)</f>
        <v>0</v>
      </c>
      <c r="H22" s="17">
        <v>24000</v>
      </c>
      <c r="I22" s="9">
        <v>12</v>
      </c>
      <c r="J22" s="19"/>
      <c r="K22" s="30"/>
    </row>
    <row r="23" spans="1:14" ht="13" x14ac:dyDescent="0.3">
      <c r="A23" s="149" t="s">
        <v>47</v>
      </c>
      <c r="B23" s="150"/>
      <c r="C23" s="76">
        <v>0</v>
      </c>
      <c r="D23" s="111">
        <v>0</v>
      </c>
      <c r="E23" s="24">
        <v>0</v>
      </c>
      <c r="F23" s="89">
        <f>ROUND(SUM(E23:E23),0)</f>
        <v>0</v>
      </c>
      <c r="H23" s="17">
        <v>0</v>
      </c>
      <c r="I23" s="4">
        <v>0</v>
      </c>
      <c r="J23" s="19"/>
      <c r="K23" s="63" t="s">
        <v>127</v>
      </c>
      <c r="L23" s="148"/>
    </row>
    <row r="24" spans="1:14" ht="13" x14ac:dyDescent="0.3">
      <c r="A24" s="149" t="s">
        <v>48</v>
      </c>
      <c r="B24" s="150"/>
      <c r="C24" s="76">
        <v>0</v>
      </c>
      <c r="D24" s="111">
        <v>0</v>
      </c>
      <c r="E24" s="24">
        <v>0</v>
      </c>
      <c r="F24" s="89">
        <f>ROUND(SUM(E24:E24),0)</f>
        <v>0</v>
      </c>
      <c r="H24" s="17">
        <v>0</v>
      </c>
      <c r="I24" s="4">
        <v>0</v>
      </c>
      <c r="J24" s="19"/>
      <c r="K24" s="63" t="s">
        <v>74</v>
      </c>
      <c r="L24" s="148"/>
    </row>
    <row r="25" spans="1:14" x14ac:dyDescent="0.25">
      <c r="A25" s="149" t="s">
        <v>43</v>
      </c>
      <c r="B25" s="150"/>
      <c r="C25" s="76">
        <v>0</v>
      </c>
      <c r="D25" s="111">
        <v>0</v>
      </c>
      <c r="E25" s="24">
        <v>0</v>
      </c>
      <c r="F25" s="89">
        <f>ROUND(SUM(E25:E25),0)</f>
        <v>0</v>
      </c>
      <c r="H25" s="17">
        <v>0</v>
      </c>
      <c r="I25" s="9">
        <v>0</v>
      </c>
      <c r="J25" s="19"/>
      <c r="L25" s="148"/>
    </row>
    <row r="26" spans="1:14" ht="13" x14ac:dyDescent="0.3">
      <c r="A26" s="149"/>
      <c r="B26" s="150"/>
      <c r="C26" s="76"/>
      <c r="D26" s="79"/>
      <c r="E26" s="24"/>
      <c r="F26" s="89"/>
      <c r="H26" s="19"/>
      <c r="I26" s="19"/>
      <c r="J26" s="19"/>
      <c r="K26" s="63" t="s">
        <v>128</v>
      </c>
      <c r="N26" s="66" t="s">
        <v>129</v>
      </c>
    </row>
    <row r="27" spans="1:14" x14ac:dyDescent="0.25">
      <c r="A27" s="174" t="s">
        <v>50</v>
      </c>
      <c r="B27" s="175"/>
      <c r="C27" s="58"/>
      <c r="D27" s="58"/>
      <c r="E27" s="24">
        <f>ROUND(SUM(E21:E25),0)</f>
        <v>0</v>
      </c>
      <c r="F27" s="88">
        <f>ROUND(SUM(E27:E27),0)</f>
        <v>0</v>
      </c>
      <c r="H27" s="23"/>
      <c r="I27" s="23"/>
      <c r="J27" s="19"/>
    </row>
    <row r="28" spans="1:14" ht="13" x14ac:dyDescent="0.3">
      <c r="A28" s="166" t="s">
        <v>30</v>
      </c>
      <c r="B28" s="167"/>
      <c r="C28" s="77"/>
      <c r="D28" s="5"/>
      <c r="E28" s="24"/>
      <c r="F28" s="89"/>
      <c r="H28" s="26"/>
      <c r="I28" s="18"/>
      <c r="J28" s="19"/>
      <c r="K28" s="30"/>
    </row>
    <row r="29" spans="1:14" x14ac:dyDescent="0.25">
      <c r="A29" s="149" t="s">
        <v>33</v>
      </c>
      <c r="B29" s="150"/>
      <c r="C29" s="110">
        <v>0.32</v>
      </c>
      <c r="D29" s="111"/>
      <c r="E29" s="24">
        <f>ROUND(E19*$C$29,0)</f>
        <v>0</v>
      </c>
      <c r="F29" s="90">
        <f>ROUND(SUM(E29:E29),0)</f>
        <v>0</v>
      </c>
      <c r="H29" s="26"/>
      <c r="I29" s="19"/>
      <c r="J29" s="19"/>
      <c r="K29" s="30"/>
    </row>
    <row r="30" spans="1:14" x14ac:dyDescent="0.25">
      <c r="A30" s="176" t="s">
        <v>34</v>
      </c>
      <c r="B30" s="177"/>
      <c r="C30" s="110">
        <v>0.23</v>
      </c>
      <c r="D30" s="111"/>
      <c r="E30" s="24">
        <f>ROUND(E21*$C$30,0)</f>
        <v>0</v>
      </c>
      <c r="F30" s="90">
        <f>ROUND(SUM(E30:E30),0)</f>
        <v>0</v>
      </c>
      <c r="H30" s="26"/>
      <c r="I30" s="19"/>
      <c r="J30" s="19"/>
      <c r="K30" s="30"/>
    </row>
    <row r="31" spans="1:14" x14ac:dyDescent="0.25">
      <c r="A31" s="149" t="s">
        <v>44</v>
      </c>
      <c r="B31" s="150"/>
      <c r="C31" s="110">
        <v>0.02</v>
      </c>
      <c r="D31" s="111"/>
      <c r="E31" s="24">
        <f>ROUND((E22+E23+E24)*$C$31,0)</f>
        <v>0</v>
      </c>
      <c r="F31" s="90">
        <f>ROUND(SUM(E31:E31),0)</f>
        <v>0</v>
      </c>
      <c r="H31" s="26"/>
      <c r="I31" s="19"/>
      <c r="J31" s="19"/>
    </row>
    <row r="32" spans="1:14" x14ac:dyDescent="0.25">
      <c r="A32" s="149" t="s">
        <v>43</v>
      </c>
      <c r="B32" s="150"/>
      <c r="C32" s="110">
        <v>0.12</v>
      </c>
      <c r="D32" s="111"/>
      <c r="E32" s="24">
        <f>ROUND(E25*$C$32,0)</f>
        <v>0</v>
      </c>
      <c r="F32" s="90">
        <f>ROUND(SUM(E32:E32),0)</f>
        <v>0</v>
      </c>
      <c r="H32" s="19"/>
      <c r="I32" s="19"/>
      <c r="J32" s="19"/>
      <c r="K32" s="30"/>
    </row>
    <row r="33" spans="1:11" x14ac:dyDescent="0.25">
      <c r="A33" s="149"/>
      <c r="B33" s="150"/>
      <c r="C33" s="102"/>
      <c r="D33" s="111"/>
      <c r="E33" s="11"/>
      <c r="F33" s="90"/>
      <c r="H33" s="19"/>
      <c r="I33" s="19"/>
    </row>
    <row r="34" spans="1:11" x14ac:dyDescent="0.25">
      <c r="A34" s="174" t="s">
        <v>32</v>
      </c>
      <c r="B34" s="175"/>
      <c r="C34" s="59"/>
      <c r="D34" s="58"/>
      <c r="E34" s="11">
        <f>ROUND(SUM(E29:E32),0)</f>
        <v>0</v>
      </c>
      <c r="F34" s="91">
        <f>ROUND(SUM(E34:E34),0)</f>
        <v>0</v>
      </c>
      <c r="H34" s="19"/>
      <c r="I34" s="19"/>
    </row>
    <row r="35" spans="1:11" ht="13" x14ac:dyDescent="0.3">
      <c r="A35" s="170" t="s">
        <v>6</v>
      </c>
      <c r="B35" s="171"/>
      <c r="C35" s="60"/>
      <c r="D35" s="60"/>
      <c r="E35" s="12">
        <f>ROUND(E34+E27+E19,0)</f>
        <v>0</v>
      </c>
      <c r="F35" s="92">
        <f>ROUND(SUM(E35:E35),0)</f>
        <v>0</v>
      </c>
      <c r="H35" s="20"/>
      <c r="I35" s="20"/>
      <c r="J35" s="20"/>
    </row>
    <row r="36" spans="1:11" ht="13" x14ac:dyDescent="0.3">
      <c r="A36" s="168"/>
      <c r="B36" s="169"/>
      <c r="C36" s="60"/>
      <c r="D36" s="2"/>
      <c r="E36" s="12"/>
      <c r="F36" s="93"/>
      <c r="H36" s="20"/>
      <c r="I36" s="20"/>
      <c r="J36" s="20"/>
    </row>
    <row r="37" spans="1:11" ht="13" x14ac:dyDescent="0.3">
      <c r="A37" s="170" t="s">
        <v>7</v>
      </c>
      <c r="B37" s="171"/>
      <c r="C37" s="60"/>
      <c r="D37" s="60"/>
      <c r="E37" s="11"/>
      <c r="F37" s="91"/>
      <c r="H37" s="19"/>
      <c r="I37" s="20"/>
      <c r="J37" s="20"/>
    </row>
    <row r="38" spans="1:11" ht="13" x14ac:dyDescent="0.3">
      <c r="A38" s="149" t="s">
        <v>122</v>
      </c>
      <c r="B38" s="150"/>
      <c r="C38" s="58"/>
      <c r="D38" s="4"/>
      <c r="E38" s="24">
        <v>0</v>
      </c>
      <c r="F38" s="135">
        <f t="shared" ref="F38:F39" si="6">ROUND(SUM(E38:E38),0)</f>
        <v>0</v>
      </c>
      <c r="K38" s="28" t="s">
        <v>123</v>
      </c>
    </row>
    <row r="39" spans="1:11" ht="13" x14ac:dyDescent="0.3">
      <c r="A39" s="149" t="s">
        <v>124</v>
      </c>
      <c r="B39" s="150"/>
      <c r="C39" s="58"/>
      <c r="D39" s="4"/>
      <c r="E39" s="24">
        <v>0</v>
      </c>
      <c r="F39" s="135">
        <f t="shared" si="6"/>
        <v>0</v>
      </c>
      <c r="K39" s="28" t="s">
        <v>125</v>
      </c>
    </row>
    <row r="40" spans="1:11" ht="13" x14ac:dyDescent="0.3">
      <c r="A40" s="151" t="s">
        <v>126</v>
      </c>
      <c r="B40" s="152"/>
      <c r="C40" s="61"/>
      <c r="D40" s="112"/>
      <c r="E40" s="127">
        <f>ROUND(SUM(E38:E39),0)</f>
        <v>0</v>
      </c>
      <c r="F40" s="129">
        <f>ROUND(SUM(E40:E40),0)</f>
        <v>0</v>
      </c>
    </row>
    <row r="41" spans="1:11" ht="13" x14ac:dyDescent="0.3">
      <c r="A41" s="172"/>
      <c r="B41" s="173"/>
      <c r="C41" s="60"/>
      <c r="D41" s="2"/>
      <c r="E41" s="11"/>
      <c r="F41" s="90"/>
      <c r="H41" s="19"/>
      <c r="I41" s="20"/>
      <c r="J41" s="20"/>
    </row>
    <row r="42" spans="1:11" ht="13" x14ac:dyDescent="0.3">
      <c r="A42" s="172" t="s">
        <v>8</v>
      </c>
      <c r="B42" s="173"/>
      <c r="C42" s="101" t="s">
        <v>86</v>
      </c>
      <c r="D42" s="2"/>
      <c r="E42" s="11"/>
      <c r="F42" s="90"/>
      <c r="H42" s="19"/>
      <c r="I42" s="19"/>
      <c r="J42" s="19"/>
    </row>
    <row r="43" spans="1:11" x14ac:dyDescent="0.25">
      <c r="A43" s="149" t="s">
        <v>13</v>
      </c>
      <c r="B43" s="150"/>
      <c r="C43" s="58">
        <f>'Travel Budget Example'!A14</f>
        <v>0</v>
      </c>
      <c r="D43" s="4"/>
      <c r="E43" s="11">
        <f>ROUND('Travel Budget Example'!D14,0)</f>
        <v>0</v>
      </c>
      <c r="F43" s="94">
        <f>ROUND(SUM(E43:E43),0)</f>
        <v>0</v>
      </c>
      <c r="H43" s="19"/>
      <c r="I43" s="19"/>
      <c r="J43" s="19"/>
      <c r="K43" s="115" t="s">
        <v>110</v>
      </c>
    </row>
    <row r="44" spans="1:11" x14ac:dyDescent="0.25">
      <c r="A44" s="149" t="s">
        <v>14</v>
      </c>
      <c r="B44" s="150"/>
      <c r="C44" s="58">
        <f>'Travel Budget Example'!A28</f>
        <v>0</v>
      </c>
      <c r="D44" s="4"/>
      <c r="E44" s="11">
        <f>ROUND('Travel Budget Example'!D28,0)</f>
        <v>0</v>
      </c>
      <c r="F44" s="94">
        <f>ROUND(SUM(E44:E44),0)</f>
        <v>0</v>
      </c>
      <c r="H44" s="19"/>
      <c r="I44" s="19"/>
      <c r="J44" s="19"/>
      <c r="K44" s="115" t="s">
        <v>115</v>
      </c>
    </row>
    <row r="45" spans="1:11" ht="13" x14ac:dyDescent="0.3">
      <c r="A45" s="151" t="s">
        <v>25</v>
      </c>
      <c r="B45" s="152"/>
      <c r="C45" s="61"/>
      <c r="D45" s="112"/>
      <c r="E45" s="12">
        <f>ROUND(SUM(E43:E44),0)</f>
        <v>0</v>
      </c>
      <c r="F45" s="92">
        <f>ROUND(SUM(E45:E45),0)</f>
        <v>0</v>
      </c>
      <c r="H45" s="20"/>
      <c r="I45" s="20"/>
      <c r="J45" s="20"/>
    </row>
    <row r="46" spans="1:11" ht="13" x14ac:dyDescent="0.3">
      <c r="A46" s="164"/>
      <c r="B46" s="165"/>
      <c r="C46" s="61"/>
      <c r="D46" s="113"/>
      <c r="E46" s="12"/>
      <c r="F46" s="93"/>
      <c r="H46" s="20"/>
      <c r="I46" s="20"/>
      <c r="J46" s="20"/>
    </row>
    <row r="47" spans="1:11" ht="12.75" customHeight="1" x14ac:dyDescent="0.3">
      <c r="A47" s="172" t="s">
        <v>9</v>
      </c>
      <c r="B47" s="173"/>
      <c r="C47" s="60"/>
      <c r="D47" s="2"/>
      <c r="E47" s="11"/>
      <c r="F47" s="90"/>
      <c r="H47" s="19"/>
      <c r="I47" s="19"/>
      <c r="J47" s="19"/>
      <c r="K47" s="28" t="s">
        <v>63</v>
      </c>
    </row>
    <row r="48" spans="1:11" ht="12.75" customHeight="1" x14ac:dyDescent="0.3">
      <c r="A48" s="149" t="s">
        <v>15</v>
      </c>
      <c r="B48" s="150"/>
      <c r="C48" s="58"/>
      <c r="D48" s="4"/>
      <c r="E48" s="11">
        <v>0</v>
      </c>
      <c r="F48" s="94">
        <f t="shared" ref="F48:F53" si="7">ROUND(SUM(E48:E48),0)</f>
        <v>0</v>
      </c>
      <c r="H48" s="19"/>
      <c r="I48" s="19"/>
      <c r="J48" s="19"/>
      <c r="K48" s="28" t="s">
        <v>64</v>
      </c>
    </row>
    <row r="49" spans="1:14" ht="12.75" customHeight="1" x14ac:dyDescent="0.3">
      <c r="A49" s="149" t="s">
        <v>16</v>
      </c>
      <c r="B49" s="150"/>
      <c r="C49" s="58"/>
      <c r="D49" s="4"/>
      <c r="E49" s="11">
        <v>0</v>
      </c>
      <c r="F49" s="94">
        <f t="shared" si="7"/>
        <v>0</v>
      </c>
      <c r="H49" s="19"/>
      <c r="I49" s="19"/>
      <c r="J49" s="19"/>
      <c r="K49" s="28" t="s">
        <v>65</v>
      </c>
    </row>
    <row r="50" spans="1:14" ht="12.75" customHeight="1" x14ac:dyDescent="0.3">
      <c r="A50" s="149" t="s">
        <v>17</v>
      </c>
      <c r="B50" s="150"/>
      <c r="C50" s="58"/>
      <c r="D50" s="4"/>
      <c r="E50" s="11">
        <v>0</v>
      </c>
      <c r="F50" s="94">
        <f t="shared" si="7"/>
        <v>0</v>
      </c>
      <c r="H50" s="19"/>
      <c r="I50" s="19"/>
      <c r="J50" s="19"/>
      <c r="K50" s="28" t="s">
        <v>66</v>
      </c>
    </row>
    <row r="51" spans="1:14" ht="12.75" customHeight="1" x14ac:dyDescent="0.3">
      <c r="A51" s="149" t="s">
        <v>18</v>
      </c>
      <c r="B51" s="150"/>
      <c r="C51" s="58"/>
      <c r="D51" s="4"/>
      <c r="E51" s="11">
        <v>0</v>
      </c>
      <c r="F51" s="94">
        <f t="shared" si="7"/>
        <v>0</v>
      </c>
      <c r="H51" s="19"/>
      <c r="I51" s="19"/>
      <c r="J51" s="19"/>
      <c r="K51" s="28" t="s">
        <v>67</v>
      </c>
    </row>
    <row r="52" spans="1:14" ht="12.75" customHeight="1" x14ac:dyDescent="0.25">
      <c r="A52" s="149" t="s">
        <v>19</v>
      </c>
      <c r="B52" s="150"/>
      <c r="C52" s="58"/>
      <c r="D52" s="4"/>
      <c r="E52" s="11">
        <v>0</v>
      </c>
      <c r="F52" s="94">
        <f t="shared" si="7"/>
        <v>0</v>
      </c>
      <c r="H52" s="19"/>
      <c r="I52" s="19"/>
      <c r="J52" s="19"/>
    </row>
    <row r="53" spans="1:14" ht="12.75" customHeight="1" x14ac:dyDescent="0.3">
      <c r="A53" s="151" t="s">
        <v>24</v>
      </c>
      <c r="B53" s="152"/>
      <c r="C53" s="61"/>
      <c r="D53" s="112"/>
      <c r="E53" s="12">
        <f>ROUND(SUM(E48:E52),0)</f>
        <v>0</v>
      </c>
      <c r="F53" s="12">
        <f t="shared" si="7"/>
        <v>0</v>
      </c>
      <c r="H53" s="20"/>
      <c r="I53" s="19"/>
      <c r="J53" s="19"/>
      <c r="K53" s="57"/>
    </row>
    <row r="54" spans="1:14" ht="12.75" customHeight="1" x14ac:dyDescent="0.3">
      <c r="A54" s="164"/>
      <c r="B54" s="165"/>
      <c r="C54" s="61"/>
      <c r="D54" s="113"/>
      <c r="E54" s="12"/>
      <c r="F54" s="94"/>
      <c r="H54" s="20"/>
      <c r="I54" s="19"/>
      <c r="J54" s="19"/>
    </row>
    <row r="55" spans="1:14" ht="13" x14ac:dyDescent="0.3">
      <c r="A55" s="166" t="s">
        <v>10</v>
      </c>
      <c r="B55" s="167"/>
      <c r="C55" s="103"/>
      <c r="D55" s="5"/>
      <c r="E55" s="11"/>
      <c r="F55" s="94"/>
      <c r="H55" s="19"/>
      <c r="I55" s="19"/>
      <c r="J55" s="19"/>
    </row>
    <row r="56" spans="1:14" x14ac:dyDescent="0.25">
      <c r="A56" s="149" t="s">
        <v>20</v>
      </c>
      <c r="B56" s="150"/>
      <c r="C56" s="58"/>
      <c r="D56" s="4"/>
      <c r="E56" s="11">
        <v>0</v>
      </c>
      <c r="F56" s="94">
        <f t="shared" ref="F56:F62" si="8">ROUND(SUM(E56:E56),0)</f>
        <v>0</v>
      </c>
      <c r="H56" s="19"/>
      <c r="I56" s="19"/>
      <c r="J56" s="19"/>
    </row>
    <row r="57" spans="1:14" x14ac:dyDescent="0.25">
      <c r="A57" s="149" t="s">
        <v>45</v>
      </c>
      <c r="B57" s="150"/>
      <c r="C57" s="58"/>
      <c r="D57" s="4"/>
      <c r="E57" s="11">
        <v>0</v>
      </c>
      <c r="F57" s="94">
        <f t="shared" si="8"/>
        <v>0</v>
      </c>
      <c r="H57" s="19"/>
      <c r="I57" s="19"/>
      <c r="J57" s="19"/>
    </row>
    <row r="58" spans="1:14" x14ac:dyDescent="0.25">
      <c r="A58" s="149" t="s">
        <v>21</v>
      </c>
      <c r="B58" s="150"/>
      <c r="C58" s="58"/>
      <c r="D58" s="4"/>
      <c r="E58" s="11">
        <v>0</v>
      </c>
      <c r="F58" s="94">
        <f t="shared" si="8"/>
        <v>0</v>
      </c>
      <c r="H58" s="19"/>
      <c r="I58" s="19"/>
      <c r="J58" s="19"/>
    </row>
    <row r="59" spans="1:14" x14ac:dyDescent="0.25">
      <c r="A59" s="149" t="s">
        <v>22</v>
      </c>
      <c r="B59" s="150"/>
      <c r="C59" s="58"/>
      <c r="D59" s="4"/>
      <c r="E59" s="11">
        <v>0</v>
      </c>
      <c r="F59" s="94">
        <f t="shared" si="8"/>
        <v>0</v>
      </c>
      <c r="H59" s="72" t="s">
        <v>38</v>
      </c>
      <c r="I59" s="72" t="s">
        <v>39</v>
      </c>
      <c r="J59" s="19"/>
      <c r="K59" s="115" t="s">
        <v>96</v>
      </c>
    </row>
    <row r="60" spans="1:14" ht="13" x14ac:dyDescent="0.3">
      <c r="A60" s="149" t="s">
        <v>28</v>
      </c>
      <c r="B60" s="150"/>
      <c r="C60" s="58">
        <f>C22</f>
        <v>0</v>
      </c>
      <c r="D60" s="4"/>
      <c r="E60" s="27">
        <f>ROUND((H60*1)*I60*C60,0)</f>
        <v>0</v>
      </c>
      <c r="F60" s="94">
        <f t="shared" si="8"/>
        <v>0</v>
      </c>
      <c r="H60" s="16">
        <f>369.65*1.05</f>
        <v>388.13249999999999</v>
      </c>
      <c r="I60" s="9">
        <v>24</v>
      </c>
      <c r="J60" s="21"/>
      <c r="K60" s="28" t="s">
        <v>95</v>
      </c>
      <c r="N60" s="66" t="s">
        <v>77</v>
      </c>
    </row>
    <row r="61" spans="1:14" ht="13" x14ac:dyDescent="0.3">
      <c r="A61" s="149" t="s">
        <v>80</v>
      </c>
      <c r="B61" s="150"/>
      <c r="C61" s="59"/>
      <c r="D61" s="4"/>
      <c r="E61" s="11">
        <v>0</v>
      </c>
      <c r="F61" s="94">
        <f t="shared" si="8"/>
        <v>0</v>
      </c>
      <c r="J61" s="22"/>
      <c r="K61" s="28" t="s">
        <v>69</v>
      </c>
    </row>
    <row r="62" spans="1:14" ht="13" x14ac:dyDescent="0.3">
      <c r="A62" s="151" t="s">
        <v>23</v>
      </c>
      <c r="B62" s="152"/>
      <c r="C62" s="61"/>
      <c r="D62" s="112"/>
      <c r="E62" s="12">
        <f>ROUND(SUM(E56:E61),0)</f>
        <v>0</v>
      </c>
      <c r="F62" s="12">
        <f t="shared" si="8"/>
        <v>0</v>
      </c>
      <c r="H62" s="20"/>
      <c r="I62" s="20"/>
      <c r="J62" s="19"/>
    </row>
    <row r="63" spans="1:14" ht="13" x14ac:dyDescent="0.3">
      <c r="A63" s="95"/>
      <c r="B63" s="81"/>
      <c r="C63" s="80"/>
      <c r="D63" s="114"/>
      <c r="E63" s="82"/>
      <c r="F63" s="96"/>
      <c r="H63" s="20"/>
      <c r="I63" s="20"/>
      <c r="J63" s="19"/>
    </row>
    <row r="64" spans="1:14" ht="13.5" thickBot="1" x14ac:dyDescent="0.35">
      <c r="A64" s="153" t="s">
        <v>11</v>
      </c>
      <c r="B64" s="154"/>
      <c r="C64" s="62"/>
      <c r="D64" s="62"/>
      <c r="E64" s="13">
        <f>ROUND(E35+E40+E45+E53+E62,0)</f>
        <v>0</v>
      </c>
      <c r="F64" s="97">
        <f>ROUND(SUM(E64:E64),0)</f>
        <v>0</v>
      </c>
      <c r="H64" s="20"/>
      <c r="I64" s="20"/>
      <c r="J64" s="20"/>
      <c r="K64" s="3"/>
    </row>
    <row r="65" spans="1:11" s="3" customFormat="1" ht="13" x14ac:dyDescent="0.3">
      <c r="A65" s="155" t="s">
        <v>97</v>
      </c>
      <c r="B65" s="156"/>
      <c r="C65" s="104"/>
      <c r="D65" s="8"/>
      <c r="E65" s="25">
        <f>ROUND(E64-E40-E59-E60,0)</f>
        <v>0</v>
      </c>
      <c r="F65" s="98">
        <f>ROUND(SUM(E65:E65),0)</f>
        <v>0</v>
      </c>
      <c r="G65" s="1"/>
      <c r="H65" s="19"/>
      <c r="I65" s="19"/>
      <c r="J65" s="19"/>
      <c r="K65" s="28" t="s">
        <v>70</v>
      </c>
    </row>
    <row r="66" spans="1:11" ht="13.5" thickBot="1" x14ac:dyDescent="0.35">
      <c r="A66" s="157" t="s">
        <v>40</v>
      </c>
      <c r="B66" s="158"/>
      <c r="C66" s="105">
        <v>0.52</v>
      </c>
      <c r="D66" s="10"/>
      <c r="E66" s="14">
        <f>ROUND(E65*$C$66,0)</f>
        <v>0</v>
      </c>
      <c r="F66" s="99">
        <f>ROUND(SUM(E66:E66),0)</f>
        <v>0</v>
      </c>
      <c r="H66" s="20"/>
      <c r="I66" s="19"/>
      <c r="J66" s="19"/>
      <c r="K66" s="28" t="s">
        <v>71</v>
      </c>
    </row>
    <row r="67" spans="1:11" ht="13.5" thickBot="1" x14ac:dyDescent="0.35">
      <c r="A67" s="159" t="s">
        <v>12</v>
      </c>
      <c r="B67" s="160"/>
      <c r="C67" s="71"/>
      <c r="D67" s="71"/>
      <c r="E67" s="15">
        <f>ROUND(E66+E64,0)</f>
        <v>0</v>
      </c>
      <c r="F67" s="100">
        <f>ROUND(SUM(E67:E67),0)</f>
        <v>0</v>
      </c>
      <c r="H67" s="20"/>
      <c r="I67" s="20"/>
      <c r="J67" s="20"/>
      <c r="K67" s="28" t="s">
        <v>72</v>
      </c>
    </row>
    <row r="68" spans="1:11" ht="12.75" customHeight="1" thickBot="1" x14ac:dyDescent="0.35">
      <c r="A68" s="161" t="s">
        <v>27</v>
      </c>
      <c r="B68" s="162"/>
      <c r="C68" s="162"/>
      <c r="D68" s="162"/>
      <c r="E68" s="163"/>
      <c r="F68" s="147">
        <f>F67</f>
        <v>0</v>
      </c>
      <c r="K68" s="28" t="s">
        <v>73</v>
      </c>
    </row>
    <row r="69" spans="1:11" ht="12.75" customHeight="1" x14ac:dyDescent="0.25">
      <c r="E69"/>
    </row>
    <row r="70" spans="1:11" ht="13" x14ac:dyDescent="0.3">
      <c r="A70" s="28" t="s">
        <v>49</v>
      </c>
      <c r="B70" s="28"/>
      <c r="C70" s="29"/>
      <c r="D70" s="29"/>
      <c r="E70" s="28"/>
      <c r="F70" s="28"/>
    </row>
    <row r="71" spans="1:11" ht="13" x14ac:dyDescent="0.3">
      <c r="A71" s="29" t="s">
        <v>81</v>
      </c>
      <c r="B71" s="29"/>
      <c r="C71" s="29"/>
      <c r="D71" s="29"/>
      <c r="E71" s="28"/>
      <c r="F71" s="28"/>
    </row>
    <row r="72" spans="1:11" x14ac:dyDescent="0.25">
      <c r="A72" s="116" t="s">
        <v>82</v>
      </c>
      <c r="E72"/>
    </row>
    <row r="73" spans="1:11" x14ac:dyDescent="0.25">
      <c r="E73"/>
    </row>
    <row r="74" spans="1:11" x14ac:dyDescent="0.25">
      <c r="E74"/>
    </row>
    <row r="75" spans="1:11" x14ac:dyDescent="0.25">
      <c r="E75"/>
    </row>
    <row r="76" spans="1:11" x14ac:dyDescent="0.25">
      <c r="E76"/>
    </row>
    <row r="77" spans="1:11" x14ac:dyDescent="0.25">
      <c r="E77"/>
    </row>
    <row r="78" spans="1:11" x14ac:dyDescent="0.25">
      <c r="E78"/>
    </row>
    <row r="79" spans="1:11" x14ac:dyDescent="0.25">
      <c r="E79"/>
    </row>
    <row r="80" spans="1:11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</sheetData>
  <sheetProtection selectLockedCells="1" selectUnlockedCells="1"/>
  <mergeCells count="57">
    <mergeCell ref="A22:B22"/>
    <mergeCell ref="A1:F1"/>
    <mergeCell ref="A7:F7"/>
    <mergeCell ref="H7:I7"/>
    <mergeCell ref="A8:B10"/>
    <mergeCell ref="E8:F8"/>
    <mergeCell ref="H10:I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E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N60" r:id="rId1" display="https://studentaccounts.ucf.edu/tf-graduate/" xr:uid="{0116E39D-6B11-480A-9544-B641E18FEEF8}"/>
    <hyperlink ref="N26" r:id="rId2" display="https://hr.ucf.edu/document/payroll-guidelines/" xr:uid="{EB43B45C-D0A4-48E2-8209-13BF088652BB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2D4A-7359-4F90-9085-1D981E8D6DFD}">
  <sheetPr>
    <pageSetUpPr fitToPage="1"/>
  </sheetPr>
  <dimension ref="A1:N603"/>
  <sheetViews>
    <sheetView zoomScale="90" zoomScaleNormal="90" workbookViewId="0">
      <selection sqref="A1:F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5" width="12.81640625" style="7" customWidth="1"/>
    <col min="6" max="6" width="12.81640625" customWidth="1"/>
    <col min="7" max="7" width="5.7265625" customWidth="1"/>
    <col min="8" max="8" width="12.54296875" customWidth="1"/>
    <col min="9" max="9" width="10.453125" customWidth="1"/>
    <col min="10" max="10" width="5.54296875" customWidth="1"/>
    <col min="11" max="11" width="12.26953125" customWidth="1"/>
    <col min="12" max="12" width="10" customWidth="1"/>
    <col min="13" max="13" width="10.1796875" customWidth="1"/>
  </cols>
  <sheetData>
    <row r="1" spans="1:13" ht="14" x14ac:dyDescent="0.3">
      <c r="A1" s="178" t="s">
        <v>84</v>
      </c>
      <c r="B1" s="178"/>
      <c r="C1" s="178"/>
      <c r="D1" s="178"/>
      <c r="E1" s="178"/>
      <c r="F1" s="178"/>
    </row>
    <row r="2" spans="1:13" ht="13" x14ac:dyDescent="0.25">
      <c r="A2" s="36" t="s">
        <v>75</v>
      </c>
      <c r="B2" s="67"/>
      <c r="C2" s="67"/>
      <c r="D2" s="67"/>
      <c r="E2" s="67"/>
      <c r="F2" s="67"/>
    </row>
    <row r="3" spans="1:13" ht="13" x14ac:dyDescent="0.25">
      <c r="A3" s="36" t="s">
        <v>78</v>
      </c>
      <c r="B3" s="67"/>
      <c r="C3" s="36" t="s">
        <v>98</v>
      </c>
      <c r="E3" s="66"/>
    </row>
    <row r="4" spans="1:13" ht="12.75" customHeight="1" x14ac:dyDescent="0.25">
      <c r="A4" s="38" t="s">
        <v>35</v>
      </c>
      <c r="B4" s="68"/>
      <c r="C4" s="68"/>
      <c r="D4" s="68"/>
      <c r="E4" s="68"/>
      <c r="F4" s="68"/>
    </row>
    <row r="5" spans="1:13" ht="12.75" customHeight="1" x14ac:dyDescent="0.25">
      <c r="A5" s="38" t="s">
        <v>76</v>
      </c>
      <c r="B5" s="68"/>
      <c r="C5" s="68"/>
      <c r="D5" s="68"/>
      <c r="E5" s="68"/>
      <c r="F5" s="68"/>
      <c r="K5" s="32"/>
    </row>
    <row r="6" spans="1:13" ht="16" thickBot="1" x14ac:dyDescent="0.3">
      <c r="E6"/>
      <c r="K6" s="32"/>
    </row>
    <row r="7" spans="1:13" ht="15.5" x14ac:dyDescent="0.3">
      <c r="A7" s="179" t="s">
        <v>0</v>
      </c>
      <c r="B7" s="180"/>
      <c r="C7" s="180"/>
      <c r="D7" s="180"/>
      <c r="E7" s="180"/>
      <c r="F7" s="181"/>
      <c r="H7" s="185" t="s">
        <v>79</v>
      </c>
      <c r="I7" s="186"/>
      <c r="K7" s="70" t="s">
        <v>68</v>
      </c>
    </row>
    <row r="8" spans="1:13" ht="13" x14ac:dyDescent="0.3">
      <c r="A8" s="182" t="s">
        <v>1</v>
      </c>
      <c r="B8" s="183"/>
      <c r="C8" s="108"/>
      <c r="D8" s="106"/>
      <c r="E8" s="183" t="s">
        <v>2</v>
      </c>
      <c r="F8" s="184"/>
      <c r="K8" s="115" t="s">
        <v>99</v>
      </c>
    </row>
    <row r="9" spans="1:13" ht="13" x14ac:dyDescent="0.3">
      <c r="A9" s="182"/>
      <c r="B9" s="183"/>
      <c r="C9" s="109"/>
      <c r="D9" s="107"/>
      <c r="E9" s="34" t="s">
        <v>3</v>
      </c>
      <c r="F9" s="83" t="s">
        <v>4</v>
      </c>
      <c r="K9" s="115" t="s">
        <v>100</v>
      </c>
    </row>
    <row r="10" spans="1:13" s="1" customFormat="1" ht="13" x14ac:dyDescent="0.3">
      <c r="A10" s="182"/>
      <c r="B10" s="183"/>
      <c r="C10" s="35" t="s">
        <v>51</v>
      </c>
      <c r="D10" s="74" t="s">
        <v>52</v>
      </c>
      <c r="E10" s="35" t="s">
        <v>41</v>
      </c>
      <c r="F10" s="84" t="s">
        <v>41</v>
      </c>
      <c r="H10" s="187"/>
      <c r="I10" s="187"/>
      <c r="J10" s="23"/>
      <c r="K10" s="37" t="s">
        <v>101</v>
      </c>
      <c r="M10" s="37" t="s">
        <v>53</v>
      </c>
    </row>
    <row r="11" spans="1:13" ht="13" x14ac:dyDescent="0.3">
      <c r="A11" s="172" t="s">
        <v>5</v>
      </c>
      <c r="B11" s="173"/>
      <c r="C11" s="60"/>
      <c r="D11" s="2"/>
      <c r="E11" s="6"/>
      <c r="F11" s="85"/>
      <c r="H11" s="72" t="s">
        <v>36</v>
      </c>
      <c r="I11" s="72" t="s">
        <v>37</v>
      </c>
      <c r="J11" s="19"/>
      <c r="K11" s="39" t="s">
        <v>3</v>
      </c>
      <c r="M11" s="39" t="s">
        <v>3</v>
      </c>
    </row>
    <row r="12" spans="1:13" x14ac:dyDescent="0.25">
      <c r="A12" s="86"/>
      <c r="B12" s="69"/>
      <c r="C12" s="76">
        <f t="shared" ref="C12:C17" si="0">D12*I12</f>
        <v>0</v>
      </c>
      <c r="D12" s="111">
        <v>0</v>
      </c>
      <c r="E12" s="24">
        <f t="shared" ref="E12:E17" si="1">ROUND(H12/I12*C12,0)</f>
        <v>0</v>
      </c>
      <c r="F12" s="87">
        <f t="shared" ref="F12:F17" si="2">ROUND(SUM(E12:E12),0)</f>
        <v>0</v>
      </c>
      <c r="H12" s="17">
        <v>0</v>
      </c>
      <c r="I12" s="9">
        <v>9</v>
      </c>
      <c r="J12" s="33"/>
      <c r="K12" s="117">
        <f>H12</f>
        <v>0</v>
      </c>
      <c r="M12" s="64" t="e">
        <f t="shared" ref="M12:M17" si="3">SUM(E12/K12)</f>
        <v>#DIV/0!</v>
      </c>
    </row>
    <row r="13" spans="1:13" x14ac:dyDescent="0.25">
      <c r="A13" s="86"/>
      <c r="B13" s="69"/>
      <c r="C13" s="76">
        <f t="shared" si="0"/>
        <v>0</v>
      </c>
      <c r="D13" s="111">
        <v>0</v>
      </c>
      <c r="E13" s="24">
        <f t="shared" si="1"/>
        <v>0</v>
      </c>
      <c r="F13" s="87">
        <f t="shared" si="2"/>
        <v>0</v>
      </c>
      <c r="H13" s="17">
        <v>0</v>
      </c>
      <c r="I13" s="9">
        <v>9</v>
      </c>
      <c r="J13" s="33"/>
      <c r="K13" s="117">
        <f t="shared" ref="K13:K15" si="4">H13</f>
        <v>0</v>
      </c>
      <c r="M13" s="64" t="e">
        <f t="shared" si="3"/>
        <v>#DIV/0!</v>
      </c>
    </row>
    <row r="14" spans="1:13" x14ac:dyDescent="0.25">
      <c r="A14" s="86"/>
      <c r="B14" s="69"/>
      <c r="C14" s="76">
        <f t="shared" si="0"/>
        <v>0</v>
      </c>
      <c r="D14" s="111">
        <v>0</v>
      </c>
      <c r="E14" s="24">
        <f t="shared" si="1"/>
        <v>0</v>
      </c>
      <c r="F14" s="87">
        <f t="shared" si="2"/>
        <v>0</v>
      </c>
      <c r="H14" s="17">
        <v>0</v>
      </c>
      <c r="I14" s="9">
        <v>9</v>
      </c>
      <c r="J14" s="19"/>
      <c r="K14" s="117">
        <f t="shared" si="4"/>
        <v>0</v>
      </c>
      <c r="M14" s="64" t="e">
        <f t="shared" si="3"/>
        <v>#DIV/0!</v>
      </c>
    </row>
    <row r="15" spans="1:13" ht="13" x14ac:dyDescent="0.3">
      <c r="A15" s="86"/>
      <c r="B15" s="69" t="s">
        <v>105</v>
      </c>
      <c r="C15" s="76">
        <f t="shared" si="0"/>
        <v>0</v>
      </c>
      <c r="D15" s="111">
        <v>0</v>
      </c>
      <c r="E15" s="24">
        <f t="shared" si="1"/>
        <v>0</v>
      </c>
      <c r="F15" s="87">
        <f t="shared" si="2"/>
        <v>0</v>
      </c>
      <c r="H15" s="17">
        <v>100000</v>
      </c>
      <c r="I15" s="9">
        <v>9</v>
      </c>
      <c r="J15" s="19"/>
      <c r="K15" s="117">
        <f t="shared" si="4"/>
        <v>100000</v>
      </c>
      <c r="M15" s="64">
        <f t="shared" si="3"/>
        <v>0</v>
      </c>
    </row>
    <row r="16" spans="1:13" x14ac:dyDescent="0.25">
      <c r="A16" s="86"/>
      <c r="B16" s="69"/>
      <c r="C16" s="76">
        <f t="shared" si="0"/>
        <v>0</v>
      </c>
      <c r="D16" s="111">
        <v>0</v>
      </c>
      <c r="E16" s="24">
        <f t="shared" si="1"/>
        <v>0</v>
      </c>
      <c r="F16" s="87">
        <f t="shared" si="2"/>
        <v>0</v>
      </c>
      <c r="H16" s="17">
        <v>0</v>
      </c>
      <c r="I16" s="9">
        <v>9</v>
      </c>
      <c r="J16" s="19"/>
      <c r="K16" s="117">
        <f t="shared" ref="K16:K17" si="5">H16</f>
        <v>0</v>
      </c>
      <c r="M16" s="64" t="e">
        <f t="shared" si="3"/>
        <v>#DIV/0!</v>
      </c>
    </row>
    <row r="17" spans="1:14" x14ac:dyDescent="0.25">
      <c r="A17" s="86"/>
      <c r="B17" s="69"/>
      <c r="C17" s="76">
        <f t="shared" si="0"/>
        <v>0</v>
      </c>
      <c r="D17" s="111">
        <v>0</v>
      </c>
      <c r="E17" s="24">
        <f t="shared" si="1"/>
        <v>0</v>
      </c>
      <c r="F17" s="87">
        <f t="shared" si="2"/>
        <v>0</v>
      </c>
      <c r="H17" s="17">
        <v>0</v>
      </c>
      <c r="I17" s="9">
        <v>9</v>
      </c>
      <c r="J17" s="19"/>
      <c r="K17" s="118">
        <f t="shared" si="5"/>
        <v>0</v>
      </c>
      <c r="M17" s="65" t="e">
        <f t="shared" si="3"/>
        <v>#DIV/0!</v>
      </c>
    </row>
    <row r="18" spans="1:14" x14ac:dyDescent="0.25">
      <c r="A18" s="149"/>
      <c r="B18" s="150"/>
      <c r="C18" s="76"/>
      <c r="D18" s="79"/>
      <c r="E18" s="24"/>
      <c r="F18" s="87"/>
      <c r="H18" s="19"/>
      <c r="I18" s="19"/>
      <c r="J18" s="19"/>
    </row>
    <row r="19" spans="1:14" x14ac:dyDescent="0.25">
      <c r="A19" s="174" t="s">
        <v>31</v>
      </c>
      <c r="B19" s="175"/>
      <c r="C19" s="58"/>
      <c r="D19" s="58"/>
      <c r="E19" s="24">
        <f>ROUND(SUM(E12:E18),0)</f>
        <v>0</v>
      </c>
      <c r="F19" s="88">
        <f>ROUND(SUM(E19:E19),0)</f>
        <v>0</v>
      </c>
      <c r="H19" s="19"/>
      <c r="I19" s="19"/>
      <c r="J19" s="19"/>
      <c r="K19" s="31"/>
    </row>
    <row r="20" spans="1:14" ht="13" x14ac:dyDescent="0.3">
      <c r="A20" s="172" t="s">
        <v>29</v>
      </c>
      <c r="B20" s="173"/>
      <c r="C20" s="101" t="s">
        <v>86</v>
      </c>
      <c r="D20" s="2"/>
      <c r="E20" s="24"/>
      <c r="F20" s="89"/>
      <c r="H20" s="72" t="s">
        <v>42</v>
      </c>
      <c r="I20" s="72" t="s">
        <v>37</v>
      </c>
      <c r="J20" s="23"/>
    </row>
    <row r="21" spans="1:14" x14ac:dyDescent="0.25">
      <c r="A21" s="176" t="s">
        <v>34</v>
      </c>
      <c r="B21" s="177"/>
      <c r="C21" s="76">
        <v>0</v>
      </c>
      <c r="D21" s="111">
        <v>0</v>
      </c>
      <c r="E21" s="24">
        <f>ROUND(H21*D21*C21,0)</f>
        <v>0</v>
      </c>
      <c r="F21" s="89">
        <f>ROUND(SUM(E21:E21),0)</f>
        <v>0</v>
      </c>
      <c r="H21" s="17">
        <v>55000</v>
      </c>
      <c r="I21" s="9">
        <v>12</v>
      </c>
      <c r="J21" s="18"/>
      <c r="K21" s="30"/>
    </row>
    <row r="22" spans="1:14" x14ac:dyDescent="0.25">
      <c r="A22" s="149" t="s">
        <v>46</v>
      </c>
      <c r="B22" s="150"/>
      <c r="C22" s="76">
        <v>0</v>
      </c>
      <c r="D22" s="111">
        <v>0</v>
      </c>
      <c r="E22" s="24">
        <f>ROUND(H22*D22*C22,0)</f>
        <v>0</v>
      </c>
      <c r="F22" s="89">
        <f>ROUND(SUM(E22:E22),0)</f>
        <v>0</v>
      </c>
      <c r="H22" s="17">
        <v>24000</v>
      </c>
      <c r="I22" s="9">
        <v>12</v>
      </c>
      <c r="J22" s="19"/>
      <c r="K22" s="30"/>
    </row>
    <row r="23" spans="1:14" ht="13" x14ac:dyDescent="0.3">
      <c r="A23" s="149" t="s">
        <v>47</v>
      </c>
      <c r="B23" s="150"/>
      <c r="C23" s="76">
        <v>0</v>
      </c>
      <c r="D23" s="111">
        <v>0</v>
      </c>
      <c r="E23" s="24">
        <v>0</v>
      </c>
      <c r="F23" s="89">
        <f>ROUND(SUM(E23:E23),0)</f>
        <v>0</v>
      </c>
      <c r="H23" s="17">
        <v>0</v>
      </c>
      <c r="I23" s="4">
        <v>0</v>
      </c>
      <c r="J23" s="19"/>
      <c r="K23" s="63" t="s">
        <v>127</v>
      </c>
      <c r="L23" s="148"/>
    </row>
    <row r="24" spans="1:14" ht="13" x14ac:dyDescent="0.3">
      <c r="A24" s="149" t="s">
        <v>48</v>
      </c>
      <c r="B24" s="150"/>
      <c r="C24" s="76">
        <v>0</v>
      </c>
      <c r="D24" s="111">
        <v>0</v>
      </c>
      <c r="E24" s="24">
        <v>0</v>
      </c>
      <c r="F24" s="89">
        <f>ROUND(SUM(E24:E24),0)</f>
        <v>0</v>
      </c>
      <c r="H24" s="17">
        <v>0</v>
      </c>
      <c r="I24" s="4">
        <v>0</v>
      </c>
      <c r="J24" s="19"/>
      <c r="K24" s="63" t="s">
        <v>74</v>
      </c>
      <c r="L24" s="148"/>
    </row>
    <row r="25" spans="1:14" x14ac:dyDescent="0.25">
      <c r="A25" s="149" t="s">
        <v>43</v>
      </c>
      <c r="B25" s="150"/>
      <c r="C25" s="76">
        <v>0</v>
      </c>
      <c r="D25" s="111">
        <v>0</v>
      </c>
      <c r="E25" s="24">
        <v>0</v>
      </c>
      <c r="F25" s="89">
        <f>ROUND(SUM(E25:E25),0)</f>
        <v>0</v>
      </c>
      <c r="H25" s="17">
        <v>0</v>
      </c>
      <c r="I25" s="9">
        <v>0</v>
      </c>
      <c r="J25" s="19"/>
      <c r="L25" s="148"/>
    </row>
    <row r="26" spans="1:14" ht="13" x14ac:dyDescent="0.3">
      <c r="A26" s="149"/>
      <c r="B26" s="150"/>
      <c r="C26" s="76"/>
      <c r="D26" s="79"/>
      <c r="E26" s="24"/>
      <c r="F26" s="89"/>
      <c r="H26" s="19"/>
      <c r="I26" s="19"/>
      <c r="J26" s="19"/>
      <c r="K26" s="63" t="s">
        <v>128</v>
      </c>
      <c r="N26" s="66" t="s">
        <v>129</v>
      </c>
    </row>
    <row r="27" spans="1:14" x14ac:dyDescent="0.25">
      <c r="A27" s="174" t="s">
        <v>50</v>
      </c>
      <c r="B27" s="175"/>
      <c r="C27" s="58"/>
      <c r="D27" s="58"/>
      <c r="E27" s="24">
        <f>ROUND(SUM(E21:E25),0)</f>
        <v>0</v>
      </c>
      <c r="F27" s="88">
        <f>ROUND(SUM(E27:E27),0)</f>
        <v>0</v>
      </c>
      <c r="H27" s="23"/>
      <c r="I27" s="23"/>
      <c r="J27" s="19"/>
    </row>
    <row r="28" spans="1:14" ht="13" x14ac:dyDescent="0.3">
      <c r="A28" s="166" t="s">
        <v>30</v>
      </c>
      <c r="B28" s="167"/>
      <c r="C28" s="77"/>
      <c r="D28" s="5"/>
      <c r="E28" s="24"/>
      <c r="F28" s="89"/>
      <c r="H28" s="26"/>
      <c r="I28" s="18"/>
      <c r="J28" s="19"/>
      <c r="K28" s="30"/>
    </row>
    <row r="29" spans="1:14" x14ac:dyDescent="0.25">
      <c r="A29" s="149" t="s">
        <v>33</v>
      </c>
      <c r="B29" s="150"/>
      <c r="C29" s="110">
        <v>0.32</v>
      </c>
      <c r="D29" s="111"/>
      <c r="E29" s="24">
        <f>ROUND(E19*$C$29,0)</f>
        <v>0</v>
      </c>
      <c r="F29" s="90">
        <f>ROUND(SUM(E29:E29),0)</f>
        <v>0</v>
      </c>
      <c r="H29" s="26"/>
      <c r="I29" s="19"/>
      <c r="J29" s="19"/>
      <c r="K29" s="30"/>
    </row>
    <row r="30" spans="1:14" x14ac:dyDescent="0.25">
      <c r="A30" s="176" t="s">
        <v>34</v>
      </c>
      <c r="B30" s="177"/>
      <c r="C30" s="110">
        <v>0.23</v>
      </c>
      <c r="D30" s="111"/>
      <c r="E30" s="24">
        <f>ROUND(E21*$C$30,0)</f>
        <v>0</v>
      </c>
      <c r="F30" s="90">
        <f>ROUND(SUM(E30:E30),0)</f>
        <v>0</v>
      </c>
      <c r="H30" s="26"/>
      <c r="I30" s="19"/>
      <c r="J30" s="19"/>
      <c r="K30" s="30"/>
    </row>
    <row r="31" spans="1:14" x14ac:dyDescent="0.25">
      <c r="A31" s="149" t="s">
        <v>44</v>
      </c>
      <c r="B31" s="150"/>
      <c r="C31" s="110">
        <v>0.02</v>
      </c>
      <c r="D31" s="111"/>
      <c r="E31" s="24">
        <f>ROUND((E22+E23+E24)*$C$31,0)</f>
        <v>0</v>
      </c>
      <c r="F31" s="90">
        <f>ROUND(SUM(E31:E31),0)</f>
        <v>0</v>
      </c>
      <c r="H31" s="26"/>
      <c r="I31" s="19"/>
      <c r="J31" s="19"/>
    </row>
    <row r="32" spans="1:14" x14ac:dyDescent="0.25">
      <c r="A32" s="149" t="s">
        <v>43</v>
      </c>
      <c r="B32" s="150"/>
      <c r="C32" s="110">
        <v>0.12</v>
      </c>
      <c r="D32" s="111"/>
      <c r="E32" s="24">
        <f>ROUND(E25*$C$32,0)</f>
        <v>0</v>
      </c>
      <c r="F32" s="90">
        <f>ROUND(SUM(E32:E32),0)</f>
        <v>0</v>
      </c>
      <c r="H32" s="19"/>
      <c r="I32" s="19"/>
      <c r="J32" s="19"/>
      <c r="K32" s="30"/>
    </row>
    <row r="33" spans="1:11" x14ac:dyDescent="0.25">
      <c r="A33" s="149"/>
      <c r="B33" s="150"/>
      <c r="C33" s="102"/>
      <c r="D33" s="111"/>
      <c r="E33" s="11"/>
      <c r="F33" s="90"/>
      <c r="H33" s="19"/>
      <c r="I33" s="19"/>
    </row>
    <row r="34" spans="1:11" x14ac:dyDescent="0.25">
      <c r="A34" s="174" t="s">
        <v>32</v>
      </c>
      <c r="B34" s="175"/>
      <c r="C34" s="59"/>
      <c r="D34" s="58"/>
      <c r="E34" s="11">
        <f>ROUND(SUM(E29:E32),0)</f>
        <v>0</v>
      </c>
      <c r="F34" s="91">
        <f>ROUND(SUM(E34:E34),0)</f>
        <v>0</v>
      </c>
      <c r="H34" s="19"/>
      <c r="I34" s="19"/>
    </row>
    <row r="35" spans="1:11" ht="13" x14ac:dyDescent="0.3">
      <c r="A35" s="170" t="s">
        <v>6</v>
      </c>
      <c r="B35" s="171"/>
      <c r="C35" s="60"/>
      <c r="D35" s="60"/>
      <c r="E35" s="12">
        <f>ROUND(E34+E27+E19,0)</f>
        <v>0</v>
      </c>
      <c r="F35" s="92">
        <f>ROUND(SUM(E35:E35),0)</f>
        <v>0</v>
      </c>
      <c r="H35" s="20"/>
      <c r="I35" s="20"/>
      <c r="J35" s="20"/>
    </row>
    <row r="36" spans="1:11" ht="13" x14ac:dyDescent="0.3">
      <c r="A36" s="168"/>
      <c r="B36" s="169"/>
      <c r="C36" s="60"/>
      <c r="D36" s="2"/>
      <c r="E36" s="12"/>
      <c r="F36" s="93"/>
      <c r="H36" s="20"/>
      <c r="I36" s="20"/>
      <c r="J36" s="20"/>
    </row>
    <row r="37" spans="1:11" ht="13" x14ac:dyDescent="0.3">
      <c r="A37" s="170" t="s">
        <v>7</v>
      </c>
      <c r="B37" s="171"/>
      <c r="C37" s="60"/>
      <c r="D37" s="60"/>
      <c r="E37" s="11"/>
      <c r="F37" s="91"/>
      <c r="H37" s="19"/>
      <c r="I37" s="20"/>
      <c r="J37" s="20"/>
    </row>
    <row r="38" spans="1:11" ht="13" x14ac:dyDescent="0.3">
      <c r="A38" s="149" t="s">
        <v>122</v>
      </c>
      <c r="B38" s="150"/>
      <c r="C38" s="58"/>
      <c r="D38" s="4"/>
      <c r="E38" s="24">
        <v>0</v>
      </c>
      <c r="F38" s="135">
        <f t="shared" ref="F38:F39" si="6">ROUND(SUM(E38:E38),0)</f>
        <v>0</v>
      </c>
      <c r="K38" s="28" t="s">
        <v>123</v>
      </c>
    </row>
    <row r="39" spans="1:11" ht="13" x14ac:dyDescent="0.3">
      <c r="A39" s="149" t="s">
        <v>124</v>
      </c>
      <c r="B39" s="150"/>
      <c r="C39" s="58"/>
      <c r="D39" s="4"/>
      <c r="E39" s="24">
        <v>0</v>
      </c>
      <c r="F39" s="135">
        <f t="shared" si="6"/>
        <v>0</v>
      </c>
      <c r="K39" s="28" t="s">
        <v>125</v>
      </c>
    </row>
    <row r="40" spans="1:11" ht="13" x14ac:dyDescent="0.3">
      <c r="A40" s="151" t="s">
        <v>126</v>
      </c>
      <c r="B40" s="152"/>
      <c r="C40" s="61"/>
      <c r="D40" s="112"/>
      <c r="E40" s="127">
        <f>ROUND(SUM(E38:E39),0)</f>
        <v>0</v>
      </c>
      <c r="F40" s="129">
        <f>ROUND(SUM(E40:E40),0)</f>
        <v>0</v>
      </c>
    </row>
    <row r="41" spans="1:11" ht="13" x14ac:dyDescent="0.3">
      <c r="A41" s="172"/>
      <c r="B41" s="173"/>
      <c r="C41" s="60"/>
      <c r="D41" s="2"/>
      <c r="E41" s="11"/>
      <c r="F41" s="90"/>
      <c r="H41" s="19"/>
      <c r="I41" s="20"/>
      <c r="J41" s="20"/>
    </row>
    <row r="42" spans="1:11" ht="13" x14ac:dyDescent="0.3">
      <c r="A42" s="172" t="s">
        <v>8</v>
      </c>
      <c r="B42" s="173"/>
      <c r="C42" s="101" t="s">
        <v>86</v>
      </c>
      <c r="D42" s="2"/>
      <c r="E42" s="11"/>
      <c r="F42" s="90"/>
      <c r="H42" s="19"/>
      <c r="I42" s="19"/>
      <c r="J42" s="19"/>
    </row>
    <row r="43" spans="1:11" x14ac:dyDescent="0.25">
      <c r="A43" s="149" t="s">
        <v>13</v>
      </c>
      <c r="B43" s="150"/>
      <c r="C43" s="58">
        <f>'Travel Budget Example'!A14</f>
        <v>0</v>
      </c>
      <c r="D43" s="4"/>
      <c r="E43" s="11">
        <f>ROUND('Travel Budget Example'!D14,0)</f>
        <v>0</v>
      </c>
      <c r="F43" s="94">
        <f>ROUND(SUM(E43:E43),0)</f>
        <v>0</v>
      </c>
      <c r="H43" s="19"/>
      <c r="I43" s="19"/>
      <c r="J43" s="19"/>
      <c r="K43" s="115" t="s">
        <v>111</v>
      </c>
    </row>
    <row r="44" spans="1:11" x14ac:dyDescent="0.25">
      <c r="A44" s="149" t="s">
        <v>14</v>
      </c>
      <c r="B44" s="150"/>
      <c r="C44" s="58">
        <f>'Travel Budget Example'!A28</f>
        <v>0</v>
      </c>
      <c r="D44" s="4"/>
      <c r="E44" s="11">
        <f>ROUND('Travel Budget Example'!D28,0)</f>
        <v>0</v>
      </c>
      <c r="F44" s="94">
        <f>ROUND(SUM(E44:E44),0)</f>
        <v>0</v>
      </c>
      <c r="H44" s="19"/>
      <c r="I44" s="19"/>
      <c r="J44" s="19"/>
      <c r="K44" s="115" t="s">
        <v>115</v>
      </c>
    </row>
    <row r="45" spans="1:11" ht="13" x14ac:dyDescent="0.3">
      <c r="A45" s="151" t="s">
        <v>25</v>
      </c>
      <c r="B45" s="152"/>
      <c r="C45" s="61"/>
      <c r="D45" s="112"/>
      <c r="E45" s="12">
        <f>ROUND(SUM(E43:E44),0)</f>
        <v>0</v>
      </c>
      <c r="F45" s="92">
        <f>ROUND(SUM(E45:E45),0)</f>
        <v>0</v>
      </c>
      <c r="H45" s="20"/>
      <c r="I45" s="20"/>
      <c r="J45" s="20"/>
    </row>
    <row r="46" spans="1:11" ht="13" x14ac:dyDescent="0.3">
      <c r="A46" s="164"/>
      <c r="B46" s="165"/>
      <c r="C46" s="61"/>
      <c r="D46" s="113"/>
      <c r="E46" s="12"/>
      <c r="F46" s="93"/>
      <c r="H46" s="20"/>
      <c r="I46" s="20"/>
      <c r="J46" s="20"/>
    </row>
    <row r="47" spans="1:11" ht="12.75" customHeight="1" x14ac:dyDescent="0.3">
      <c r="A47" s="172" t="s">
        <v>9</v>
      </c>
      <c r="B47" s="173"/>
      <c r="C47" s="60"/>
      <c r="D47" s="2"/>
      <c r="E47" s="11"/>
      <c r="F47" s="90"/>
      <c r="H47" s="19"/>
      <c r="I47" s="19"/>
      <c r="J47" s="19"/>
      <c r="K47" s="28" t="s">
        <v>63</v>
      </c>
    </row>
    <row r="48" spans="1:11" ht="12.75" customHeight="1" x14ac:dyDescent="0.3">
      <c r="A48" s="149" t="s">
        <v>15</v>
      </c>
      <c r="B48" s="150"/>
      <c r="C48" s="58"/>
      <c r="D48" s="4"/>
      <c r="E48" s="11">
        <v>0</v>
      </c>
      <c r="F48" s="94">
        <f t="shared" ref="F48:F53" si="7">ROUND(SUM(E48:E48),0)</f>
        <v>0</v>
      </c>
      <c r="H48" s="19"/>
      <c r="I48" s="19"/>
      <c r="J48" s="19"/>
      <c r="K48" s="28" t="s">
        <v>64</v>
      </c>
    </row>
    <row r="49" spans="1:14" ht="12.75" customHeight="1" x14ac:dyDescent="0.3">
      <c r="A49" s="149" t="s">
        <v>16</v>
      </c>
      <c r="B49" s="150"/>
      <c r="C49" s="58"/>
      <c r="D49" s="4"/>
      <c r="E49" s="11">
        <v>0</v>
      </c>
      <c r="F49" s="94">
        <f t="shared" si="7"/>
        <v>0</v>
      </c>
      <c r="H49" s="19"/>
      <c r="I49" s="19"/>
      <c r="J49" s="19"/>
      <c r="K49" s="28" t="s">
        <v>65</v>
      </c>
    </row>
    <row r="50" spans="1:14" ht="12.75" customHeight="1" x14ac:dyDescent="0.3">
      <c r="A50" s="149" t="s">
        <v>17</v>
      </c>
      <c r="B50" s="150"/>
      <c r="C50" s="58"/>
      <c r="D50" s="4"/>
      <c r="E50" s="11">
        <v>0</v>
      </c>
      <c r="F50" s="94">
        <f t="shared" si="7"/>
        <v>0</v>
      </c>
      <c r="H50" s="19"/>
      <c r="I50" s="19"/>
      <c r="J50" s="19"/>
      <c r="K50" s="28" t="s">
        <v>66</v>
      </c>
    </row>
    <row r="51" spans="1:14" ht="12.75" customHeight="1" x14ac:dyDescent="0.3">
      <c r="A51" s="149" t="s">
        <v>18</v>
      </c>
      <c r="B51" s="150"/>
      <c r="C51" s="58"/>
      <c r="D51" s="4"/>
      <c r="E51" s="11">
        <v>0</v>
      </c>
      <c r="F51" s="94">
        <f t="shared" si="7"/>
        <v>0</v>
      </c>
      <c r="H51" s="19"/>
      <c r="I51" s="19"/>
      <c r="J51" s="19"/>
      <c r="K51" s="28" t="s">
        <v>67</v>
      </c>
    </row>
    <row r="52" spans="1:14" ht="12.75" customHeight="1" x14ac:dyDescent="0.25">
      <c r="A52" s="149" t="s">
        <v>19</v>
      </c>
      <c r="B52" s="150"/>
      <c r="C52" s="58"/>
      <c r="D52" s="4"/>
      <c r="E52" s="11">
        <v>0</v>
      </c>
      <c r="F52" s="94">
        <f t="shared" si="7"/>
        <v>0</v>
      </c>
      <c r="H52" s="19"/>
      <c r="I52" s="19"/>
      <c r="J52" s="19"/>
    </row>
    <row r="53" spans="1:14" ht="12.75" customHeight="1" x14ac:dyDescent="0.3">
      <c r="A53" s="151" t="s">
        <v>24</v>
      </c>
      <c r="B53" s="152"/>
      <c r="C53" s="61"/>
      <c r="D53" s="112"/>
      <c r="E53" s="12">
        <f>ROUND(SUM(E48:E52),0)</f>
        <v>0</v>
      </c>
      <c r="F53" s="12">
        <f t="shared" si="7"/>
        <v>0</v>
      </c>
      <c r="H53" s="20"/>
      <c r="I53" s="19"/>
      <c r="J53" s="19"/>
      <c r="K53" s="57"/>
    </row>
    <row r="54" spans="1:14" ht="12.75" customHeight="1" x14ac:dyDescent="0.3">
      <c r="A54" s="164"/>
      <c r="B54" s="165"/>
      <c r="C54" s="61"/>
      <c r="D54" s="113"/>
      <c r="E54" s="12"/>
      <c r="F54" s="94"/>
      <c r="H54" s="20"/>
      <c r="I54" s="19"/>
      <c r="J54" s="19"/>
    </row>
    <row r="55" spans="1:14" ht="13" x14ac:dyDescent="0.3">
      <c r="A55" s="166" t="s">
        <v>10</v>
      </c>
      <c r="B55" s="167"/>
      <c r="C55" s="103"/>
      <c r="D55" s="5"/>
      <c r="E55" s="11"/>
      <c r="F55" s="94"/>
      <c r="H55" s="19"/>
      <c r="I55" s="19"/>
      <c r="J55" s="19"/>
    </row>
    <row r="56" spans="1:14" x14ac:dyDescent="0.25">
      <c r="A56" s="149" t="s">
        <v>20</v>
      </c>
      <c r="B56" s="150"/>
      <c r="C56" s="58"/>
      <c r="D56" s="4"/>
      <c r="E56" s="11">
        <v>0</v>
      </c>
      <c r="F56" s="94">
        <f t="shared" ref="F56:F62" si="8">ROUND(SUM(E56:E56),0)</f>
        <v>0</v>
      </c>
      <c r="H56" s="19"/>
      <c r="I56" s="19"/>
      <c r="J56" s="19"/>
    </row>
    <row r="57" spans="1:14" x14ac:dyDescent="0.25">
      <c r="A57" s="149" t="s">
        <v>45</v>
      </c>
      <c r="B57" s="150"/>
      <c r="C57" s="58"/>
      <c r="D57" s="4"/>
      <c r="E57" s="11">
        <v>0</v>
      </c>
      <c r="F57" s="94">
        <f t="shared" si="8"/>
        <v>0</v>
      </c>
      <c r="H57" s="19"/>
      <c r="I57" s="19"/>
      <c r="J57" s="19"/>
    </row>
    <row r="58" spans="1:14" x14ac:dyDescent="0.25">
      <c r="A58" s="149" t="s">
        <v>21</v>
      </c>
      <c r="B58" s="150"/>
      <c r="C58" s="58"/>
      <c r="D58" s="4"/>
      <c r="E58" s="11">
        <v>0</v>
      </c>
      <c r="F58" s="94">
        <f t="shared" si="8"/>
        <v>0</v>
      </c>
      <c r="H58" s="19"/>
      <c r="I58" s="19"/>
      <c r="J58" s="19"/>
    </row>
    <row r="59" spans="1:14" x14ac:dyDescent="0.25">
      <c r="A59" s="149" t="s">
        <v>22</v>
      </c>
      <c r="B59" s="150"/>
      <c r="C59" s="58"/>
      <c r="D59" s="4"/>
      <c r="E59" s="11">
        <v>0</v>
      </c>
      <c r="F59" s="94">
        <f t="shared" si="8"/>
        <v>0</v>
      </c>
      <c r="H59" s="72" t="s">
        <v>38</v>
      </c>
      <c r="I59" s="72" t="s">
        <v>39</v>
      </c>
      <c r="J59" s="19"/>
      <c r="K59" s="115" t="s">
        <v>96</v>
      </c>
    </row>
    <row r="60" spans="1:14" ht="13" x14ac:dyDescent="0.3">
      <c r="A60" s="149" t="s">
        <v>28</v>
      </c>
      <c r="B60" s="150"/>
      <c r="C60" s="58">
        <f>C22</f>
        <v>0</v>
      </c>
      <c r="D60" s="4"/>
      <c r="E60" s="27">
        <f>ROUND((H60*1)*I60*C60,0)</f>
        <v>0</v>
      </c>
      <c r="F60" s="94">
        <f t="shared" si="8"/>
        <v>0</v>
      </c>
      <c r="H60" s="16">
        <f>369.65*1.05</f>
        <v>388.13249999999999</v>
      </c>
      <c r="I60" s="9">
        <v>24</v>
      </c>
      <c r="J60" s="21"/>
      <c r="K60" s="28" t="s">
        <v>95</v>
      </c>
      <c r="N60" s="66" t="s">
        <v>77</v>
      </c>
    </row>
    <row r="61" spans="1:14" ht="13" x14ac:dyDescent="0.3">
      <c r="A61" s="149" t="s">
        <v>80</v>
      </c>
      <c r="B61" s="150"/>
      <c r="C61" s="59"/>
      <c r="D61" s="4"/>
      <c r="E61" s="11">
        <v>0</v>
      </c>
      <c r="F61" s="94">
        <f t="shared" si="8"/>
        <v>0</v>
      </c>
      <c r="J61" s="22"/>
      <c r="K61" s="28" t="s">
        <v>69</v>
      </c>
    </row>
    <row r="62" spans="1:14" ht="13" x14ac:dyDescent="0.3">
      <c r="A62" s="151" t="s">
        <v>23</v>
      </c>
      <c r="B62" s="152"/>
      <c r="C62" s="61"/>
      <c r="D62" s="112"/>
      <c r="E62" s="12">
        <f>ROUND(SUM(E56:E61),0)</f>
        <v>0</v>
      </c>
      <c r="F62" s="12">
        <f t="shared" si="8"/>
        <v>0</v>
      </c>
      <c r="H62" s="20"/>
      <c r="I62" s="20"/>
      <c r="J62" s="19"/>
    </row>
    <row r="63" spans="1:14" ht="13" x14ac:dyDescent="0.3">
      <c r="A63" s="95"/>
      <c r="B63" s="81"/>
      <c r="C63" s="80"/>
      <c r="D63" s="114"/>
      <c r="E63" s="82"/>
      <c r="F63" s="96"/>
      <c r="H63" s="20"/>
      <c r="I63" s="20"/>
      <c r="J63" s="19"/>
    </row>
    <row r="64" spans="1:14" ht="13.5" thickBot="1" x14ac:dyDescent="0.35">
      <c r="A64" s="153" t="s">
        <v>11</v>
      </c>
      <c r="B64" s="154"/>
      <c r="C64" s="62"/>
      <c r="D64" s="62"/>
      <c r="E64" s="13">
        <f>ROUND(E35+E40+E45+E53+E62,0)</f>
        <v>0</v>
      </c>
      <c r="F64" s="97">
        <f>ROUND(SUM(E64:E64),0)</f>
        <v>0</v>
      </c>
      <c r="H64" s="20"/>
      <c r="I64" s="20"/>
      <c r="J64" s="20"/>
      <c r="K64" s="3"/>
    </row>
    <row r="65" spans="1:11" s="3" customFormat="1" ht="13" x14ac:dyDescent="0.3">
      <c r="A65" s="155" t="s">
        <v>97</v>
      </c>
      <c r="B65" s="156"/>
      <c r="C65" s="104"/>
      <c r="D65" s="8"/>
      <c r="E65" s="25">
        <f>ROUND(E64-E40-E59-E60,0)</f>
        <v>0</v>
      </c>
      <c r="F65" s="98">
        <f>ROUND(SUM(E65:E65),0)</f>
        <v>0</v>
      </c>
      <c r="G65" s="1"/>
      <c r="H65" s="19"/>
      <c r="I65" s="19"/>
      <c r="J65" s="19"/>
      <c r="K65" s="28" t="s">
        <v>70</v>
      </c>
    </row>
    <row r="66" spans="1:11" ht="13.5" thickBot="1" x14ac:dyDescent="0.35">
      <c r="A66" s="157" t="s">
        <v>40</v>
      </c>
      <c r="B66" s="158"/>
      <c r="C66" s="105">
        <v>0.52</v>
      </c>
      <c r="D66" s="10"/>
      <c r="E66" s="14">
        <f>ROUND(E65*$C$66,0)</f>
        <v>0</v>
      </c>
      <c r="F66" s="99">
        <f>ROUND(SUM(E66:E66),0)</f>
        <v>0</v>
      </c>
      <c r="H66" s="20"/>
      <c r="I66" s="19"/>
      <c r="J66" s="19"/>
      <c r="K66" s="28" t="s">
        <v>71</v>
      </c>
    </row>
    <row r="67" spans="1:11" ht="13.5" thickBot="1" x14ac:dyDescent="0.35">
      <c r="A67" s="159" t="s">
        <v>12</v>
      </c>
      <c r="B67" s="160"/>
      <c r="C67" s="71"/>
      <c r="D67" s="71"/>
      <c r="E67" s="15">
        <f>ROUND(E66+E64,0)</f>
        <v>0</v>
      </c>
      <c r="F67" s="100">
        <f>ROUND(SUM(E67:E67),0)</f>
        <v>0</v>
      </c>
      <c r="H67" s="20"/>
      <c r="I67" s="20"/>
      <c r="J67" s="20"/>
      <c r="K67" s="28" t="s">
        <v>72</v>
      </c>
    </row>
    <row r="68" spans="1:11" ht="12.75" customHeight="1" thickBot="1" x14ac:dyDescent="0.35">
      <c r="A68" s="161" t="s">
        <v>27</v>
      </c>
      <c r="B68" s="162"/>
      <c r="C68" s="162"/>
      <c r="D68" s="162"/>
      <c r="E68" s="163"/>
      <c r="F68" s="147">
        <f>F67</f>
        <v>0</v>
      </c>
      <c r="K68" s="28" t="s">
        <v>73</v>
      </c>
    </row>
    <row r="69" spans="1:11" ht="12.75" customHeight="1" x14ac:dyDescent="0.25">
      <c r="E69"/>
    </row>
    <row r="70" spans="1:11" ht="13" x14ac:dyDescent="0.3">
      <c r="A70" s="28" t="s">
        <v>49</v>
      </c>
      <c r="B70" s="28"/>
      <c r="C70" s="29"/>
      <c r="D70" s="29"/>
      <c r="E70" s="28"/>
      <c r="F70" s="28"/>
    </row>
    <row r="71" spans="1:11" ht="13" x14ac:dyDescent="0.3">
      <c r="A71" s="29" t="s">
        <v>81</v>
      </c>
      <c r="B71" s="29"/>
      <c r="C71" s="29"/>
      <c r="D71" s="29"/>
      <c r="E71" s="28"/>
      <c r="F71" s="28"/>
    </row>
    <row r="72" spans="1:11" x14ac:dyDescent="0.25">
      <c r="A72" s="116" t="s">
        <v>82</v>
      </c>
      <c r="E72"/>
    </row>
    <row r="73" spans="1:11" x14ac:dyDescent="0.25">
      <c r="E73"/>
    </row>
    <row r="74" spans="1:11" x14ac:dyDescent="0.25">
      <c r="E74"/>
    </row>
    <row r="75" spans="1:11" x14ac:dyDescent="0.25">
      <c r="E75"/>
    </row>
    <row r="76" spans="1:11" x14ac:dyDescent="0.25">
      <c r="E76"/>
    </row>
    <row r="77" spans="1:11" x14ac:dyDescent="0.25">
      <c r="E77"/>
    </row>
    <row r="78" spans="1:11" x14ac:dyDescent="0.25">
      <c r="E78"/>
    </row>
    <row r="79" spans="1:11" x14ac:dyDescent="0.25">
      <c r="E79"/>
    </row>
    <row r="80" spans="1:11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</sheetData>
  <sheetProtection selectLockedCells="1" selectUnlockedCells="1"/>
  <mergeCells count="57">
    <mergeCell ref="A22:B22"/>
    <mergeCell ref="A1:F1"/>
    <mergeCell ref="A7:F7"/>
    <mergeCell ref="H7:I7"/>
    <mergeCell ref="A8:B10"/>
    <mergeCell ref="E8:F8"/>
    <mergeCell ref="H10:I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E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N60" r:id="rId1" display="https://studentaccounts.ucf.edu/tf-graduate/" xr:uid="{79373470-5079-469F-BF37-47187AEBCD3A}"/>
    <hyperlink ref="N26" r:id="rId2" display="https://hr.ucf.edu/document/payroll-guidelines/" xr:uid="{E0BB7F4C-445C-4622-82FC-5B8C24978A42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56C9-821D-4B25-A80D-A36AA5EF2115}">
  <sheetPr>
    <pageSetUpPr fitToPage="1"/>
  </sheetPr>
  <dimension ref="A1:N603"/>
  <sheetViews>
    <sheetView zoomScale="90" zoomScaleNormal="90" workbookViewId="0">
      <selection sqref="A1:F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5" width="12.81640625" style="7" customWidth="1"/>
    <col min="6" max="6" width="12.81640625" customWidth="1"/>
    <col min="7" max="7" width="5.7265625" customWidth="1"/>
    <col min="8" max="8" width="12.54296875" customWidth="1"/>
    <col min="9" max="9" width="10.453125" customWidth="1"/>
    <col min="10" max="10" width="5.54296875" customWidth="1"/>
    <col min="11" max="11" width="12.26953125" customWidth="1"/>
    <col min="12" max="12" width="10" customWidth="1"/>
    <col min="13" max="13" width="10.1796875" customWidth="1"/>
  </cols>
  <sheetData>
    <row r="1" spans="1:13" ht="14" x14ac:dyDescent="0.3">
      <c r="A1" s="178" t="s">
        <v>84</v>
      </c>
      <c r="B1" s="178"/>
      <c r="C1" s="178"/>
      <c r="D1" s="178"/>
      <c r="E1" s="178"/>
      <c r="F1" s="178"/>
    </row>
    <row r="2" spans="1:13" ht="13" x14ac:dyDescent="0.25">
      <c r="A2" s="36" t="s">
        <v>75</v>
      </c>
      <c r="B2" s="67"/>
      <c r="C2" s="67"/>
      <c r="D2" s="67"/>
      <c r="E2" s="67"/>
      <c r="F2" s="67"/>
    </row>
    <row r="3" spans="1:13" ht="13" x14ac:dyDescent="0.25">
      <c r="A3" s="36" t="s">
        <v>78</v>
      </c>
      <c r="B3" s="67"/>
      <c r="C3" s="36" t="s">
        <v>98</v>
      </c>
      <c r="E3" s="66"/>
    </row>
    <row r="4" spans="1:13" ht="12.75" customHeight="1" x14ac:dyDescent="0.25">
      <c r="A4" s="38" t="s">
        <v>35</v>
      </c>
      <c r="B4" s="68"/>
      <c r="C4" s="68"/>
      <c r="D4" s="68"/>
      <c r="E4" s="68"/>
      <c r="F4" s="68"/>
    </row>
    <row r="5" spans="1:13" ht="12.75" customHeight="1" x14ac:dyDescent="0.25">
      <c r="A5" s="38" t="s">
        <v>76</v>
      </c>
      <c r="B5" s="68"/>
      <c r="C5" s="68"/>
      <c r="D5" s="68"/>
      <c r="E5" s="68"/>
      <c r="F5" s="68"/>
      <c r="K5" s="32"/>
    </row>
    <row r="6" spans="1:13" ht="16" thickBot="1" x14ac:dyDescent="0.3">
      <c r="E6"/>
      <c r="K6" s="32"/>
    </row>
    <row r="7" spans="1:13" ht="15.5" x14ac:dyDescent="0.3">
      <c r="A7" s="179" t="s">
        <v>0</v>
      </c>
      <c r="B7" s="180"/>
      <c r="C7" s="180"/>
      <c r="D7" s="180"/>
      <c r="E7" s="180"/>
      <c r="F7" s="181"/>
      <c r="H7" s="185" t="s">
        <v>79</v>
      </c>
      <c r="I7" s="186"/>
      <c r="K7" s="70" t="s">
        <v>68</v>
      </c>
    </row>
    <row r="8" spans="1:13" ht="13" x14ac:dyDescent="0.3">
      <c r="A8" s="182" t="s">
        <v>1</v>
      </c>
      <c r="B8" s="183"/>
      <c r="C8" s="108"/>
      <c r="D8" s="106"/>
      <c r="E8" s="183" t="s">
        <v>2</v>
      </c>
      <c r="F8" s="184"/>
      <c r="K8" s="115" t="s">
        <v>99</v>
      </c>
    </row>
    <row r="9" spans="1:13" ht="13" x14ac:dyDescent="0.3">
      <c r="A9" s="182"/>
      <c r="B9" s="183"/>
      <c r="C9" s="109"/>
      <c r="D9" s="107"/>
      <c r="E9" s="34" t="s">
        <v>3</v>
      </c>
      <c r="F9" s="83" t="s">
        <v>4</v>
      </c>
      <c r="K9" s="115" t="s">
        <v>100</v>
      </c>
    </row>
    <row r="10" spans="1:13" s="1" customFormat="1" ht="13" x14ac:dyDescent="0.3">
      <c r="A10" s="182"/>
      <c r="B10" s="183"/>
      <c r="C10" s="35" t="s">
        <v>51</v>
      </c>
      <c r="D10" s="74" t="s">
        <v>52</v>
      </c>
      <c r="E10" s="35" t="s">
        <v>41</v>
      </c>
      <c r="F10" s="84" t="s">
        <v>41</v>
      </c>
      <c r="H10" s="187"/>
      <c r="I10" s="187"/>
      <c r="J10" s="23"/>
      <c r="K10" s="37" t="s">
        <v>101</v>
      </c>
      <c r="M10" s="37" t="s">
        <v>53</v>
      </c>
    </row>
    <row r="11" spans="1:13" ht="13" x14ac:dyDescent="0.3">
      <c r="A11" s="172" t="s">
        <v>5</v>
      </c>
      <c r="B11" s="173"/>
      <c r="C11" s="60"/>
      <c r="D11" s="2"/>
      <c r="E11" s="6"/>
      <c r="F11" s="85"/>
      <c r="H11" s="72" t="s">
        <v>36</v>
      </c>
      <c r="I11" s="72" t="s">
        <v>37</v>
      </c>
      <c r="J11" s="19"/>
      <c r="K11" s="39" t="s">
        <v>3</v>
      </c>
      <c r="M11" s="39" t="s">
        <v>3</v>
      </c>
    </row>
    <row r="12" spans="1:13" x14ac:dyDescent="0.25">
      <c r="A12" s="86"/>
      <c r="B12" s="69"/>
      <c r="C12" s="76">
        <f t="shared" ref="C12:C17" si="0">D12*I12</f>
        <v>0</v>
      </c>
      <c r="D12" s="111">
        <v>0</v>
      </c>
      <c r="E12" s="24">
        <f t="shared" ref="E12:E17" si="1">ROUND(H12/I12*C12,0)</f>
        <v>0</v>
      </c>
      <c r="F12" s="87">
        <f t="shared" ref="F12:F17" si="2">ROUND(SUM(E12:E12),0)</f>
        <v>0</v>
      </c>
      <c r="H12" s="17">
        <v>0</v>
      </c>
      <c r="I12" s="9">
        <v>9</v>
      </c>
      <c r="J12" s="33"/>
      <c r="K12" s="117">
        <f>H12</f>
        <v>0</v>
      </c>
      <c r="M12" s="64" t="e">
        <f t="shared" ref="M12:M17" si="3">SUM(E12/K12)</f>
        <v>#DIV/0!</v>
      </c>
    </row>
    <row r="13" spans="1:13" x14ac:dyDescent="0.25">
      <c r="A13" s="86"/>
      <c r="B13" s="69"/>
      <c r="C13" s="76">
        <f t="shared" si="0"/>
        <v>0</v>
      </c>
      <c r="D13" s="111">
        <v>0</v>
      </c>
      <c r="E13" s="24">
        <f t="shared" si="1"/>
        <v>0</v>
      </c>
      <c r="F13" s="87">
        <f t="shared" si="2"/>
        <v>0</v>
      </c>
      <c r="H13" s="17">
        <v>0</v>
      </c>
      <c r="I13" s="9">
        <v>9</v>
      </c>
      <c r="J13" s="33"/>
      <c r="K13" s="117">
        <f t="shared" ref="K13:K15" si="4">H13</f>
        <v>0</v>
      </c>
      <c r="M13" s="64" t="e">
        <f t="shared" si="3"/>
        <v>#DIV/0!</v>
      </c>
    </row>
    <row r="14" spans="1:13" x14ac:dyDescent="0.25">
      <c r="A14" s="86"/>
      <c r="B14" s="69"/>
      <c r="C14" s="76">
        <f t="shared" si="0"/>
        <v>0</v>
      </c>
      <c r="D14" s="111">
        <v>0</v>
      </c>
      <c r="E14" s="24">
        <f t="shared" si="1"/>
        <v>0</v>
      </c>
      <c r="F14" s="87">
        <f t="shared" si="2"/>
        <v>0</v>
      </c>
      <c r="H14" s="17">
        <v>0</v>
      </c>
      <c r="I14" s="9">
        <v>9</v>
      </c>
      <c r="J14" s="19"/>
      <c r="K14" s="117">
        <f t="shared" si="4"/>
        <v>0</v>
      </c>
      <c r="M14" s="64" t="e">
        <f t="shared" si="3"/>
        <v>#DIV/0!</v>
      </c>
    </row>
    <row r="15" spans="1:13" x14ac:dyDescent="0.25">
      <c r="A15" s="86"/>
      <c r="B15" s="69"/>
      <c r="C15" s="76">
        <f t="shared" si="0"/>
        <v>0</v>
      </c>
      <c r="D15" s="111">
        <v>0</v>
      </c>
      <c r="E15" s="24">
        <f t="shared" si="1"/>
        <v>0</v>
      </c>
      <c r="F15" s="87">
        <f t="shared" si="2"/>
        <v>0</v>
      </c>
      <c r="H15" s="17">
        <v>0</v>
      </c>
      <c r="I15" s="9">
        <v>9</v>
      </c>
      <c r="J15" s="19"/>
      <c r="K15" s="117">
        <f t="shared" si="4"/>
        <v>0</v>
      </c>
      <c r="M15" s="64" t="e">
        <f t="shared" si="3"/>
        <v>#DIV/0!</v>
      </c>
    </row>
    <row r="16" spans="1:13" ht="13" x14ac:dyDescent="0.3">
      <c r="A16" s="86"/>
      <c r="B16" s="69" t="s">
        <v>106</v>
      </c>
      <c r="C16" s="76">
        <f t="shared" si="0"/>
        <v>0</v>
      </c>
      <c r="D16" s="111">
        <v>0</v>
      </c>
      <c r="E16" s="24">
        <f t="shared" si="1"/>
        <v>0</v>
      </c>
      <c r="F16" s="87">
        <f t="shared" si="2"/>
        <v>0</v>
      </c>
      <c r="H16" s="17">
        <v>100000</v>
      </c>
      <c r="I16" s="9">
        <v>9</v>
      </c>
      <c r="J16" s="19"/>
      <c r="K16" s="117">
        <f t="shared" ref="K16:K17" si="5">H16</f>
        <v>100000</v>
      </c>
      <c r="M16" s="64">
        <f t="shared" si="3"/>
        <v>0</v>
      </c>
    </row>
    <row r="17" spans="1:14" x14ac:dyDescent="0.25">
      <c r="A17" s="86"/>
      <c r="B17" s="69"/>
      <c r="C17" s="76">
        <f t="shared" si="0"/>
        <v>0</v>
      </c>
      <c r="D17" s="111">
        <v>0</v>
      </c>
      <c r="E17" s="24">
        <f t="shared" si="1"/>
        <v>0</v>
      </c>
      <c r="F17" s="87">
        <f t="shared" si="2"/>
        <v>0</v>
      </c>
      <c r="H17" s="17">
        <v>0</v>
      </c>
      <c r="I17" s="9">
        <v>9</v>
      </c>
      <c r="J17" s="19"/>
      <c r="K17" s="118">
        <f t="shared" si="5"/>
        <v>0</v>
      </c>
      <c r="M17" s="65" t="e">
        <f t="shared" si="3"/>
        <v>#DIV/0!</v>
      </c>
    </row>
    <row r="18" spans="1:14" x14ac:dyDescent="0.25">
      <c r="A18" s="149"/>
      <c r="B18" s="150"/>
      <c r="C18" s="76"/>
      <c r="D18" s="79"/>
      <c r="E18" s="24"/>
      <c r="F18" s="87"/>
      <c r="H18" s="19"/>
      <c r="I18" s="19"/>
      <c r="J18" s="19"/>
    </row>
    <row r="19" spans="1:14" x14ac:dyDescent="0.25">
      <c r="A19" s="174" t="s">
        <v>31</v>
      </c>
      <c r="B19" s="175"/>
      <c r="C19" s="58"/>
      <c r="D19" s="58"/>
      <c r="E19" s="24">
        <f>ROUND(SUM(E12:E18),0)</f>
        <v>0</v>
      </c>
      <c r="F19" s="88">
        <f>ROUND(SUM(E19:E19),0)</f>
        <v>0</v>
      </c>
      <c r="H19" s="19"/>
      <c r="I19" s="19"/>
      <c r="J19" s="19"/>
      <c r="K19" s="31"/>
    </row>
    <row r="20" spans="1:14" ht="13" x14ac:dyDescent="0.3">
      <c r="A20" s="172" t="s">
        <v>29</v>
      </c>
      <c r="B20" s="173"/>
      <c r="C20" s="101" t="s">
        <v>86</v>
      </c>
      <c r="D20" s="2"/>
      <c r="E20" s="24"/>
      <c r="F20" s="89"/>
      <c r="H20" s="72" t="s">
        <v>42</v>
      </c>
      <c r="I20" s="72" t="s">
        <v>37</v>
      </c>
      <c r="J20" s="23"/>
    </row>
    <row r="21" spans="1:14" x14ac:dyDescent="0.25">
      <c r="A21" s="176" t="s">
        <v>34</v>
      </c>
      <c r="B21" s="177"/>
      <c r="C21" s="76">
        <v>0</v>
      </c>
      <c r="D21" s="111">
        <v>0</v>
      </c>
      <c r="E21" s="24">
        <f>ROUND(H21*D21*C21,0)</f>
        <v>0</v>
      </c>
      <c r="F21" s="89">
        <f>ROUND(SUM(E21:E21),0)</f>
        <v>0</v>
      </c>
      <c r="H21" s="17">
        <v>55000</v>
      </c>
      <c r="I21" s="9">
        <v>12</v>
      </c>
      <c r="J21" s="18"/>
      <c r="K21" s="30"/>
    </row>
    <row r="22" spans="1:14" x14ac:dyDescent="0.25">
      <c r="A22" s="149" t="s">
        <v>46</v>
      </c>
      <c r="B22" s="150"/>
      <c r="C22" s="76">
        <v>0</v>
      </c>
      <c r="D22" s="111">
        <v>0</v>
      </c>
      <c r="E22" s="24">
        <f>ROUND(H22*D22*C22,0)</f>
        <v>0</v>
      </c>
      <c r="F22" s="89">
        <f>ROUND(SUM(E22:E22),0)</f>
        <v>0</v>
      </c>
      <c r="H22" s="17">
        <v>24000</v>
      </c>
      <c r="I22" s="9">
        <v>12</v>
      </c>
      <c r="J22" s="19"/>
      <c r="K22" s="30"/>
    </row>
    <row r="23" spans="1:14" ht="13" x14ac:dyDescent="0.3">
      <c r="A23" s="149" t="s">
        <v>47</v>
      </c>
      <c r="B23" s="150"/>
      <c r="C23" s="76">
        <v>0</v>
      </c>
      <c r="D23" s="111">
        <v>0</v>
      </c>
      <c r="E23" s="24">
        <v>0</v>
      </c>
      <c r="F23" s="89">
        <f>ROUND(SUM(E23:E23),0)</f>
        <v>0</v>
      </c>
      <c r="H23" s="17">
        <v>0</v>
      </c>
      <c r="I23" s="4">
        <v>0</v>
      </c>
      <c r="J23" s="19"/>
      <c r="K23" s="63" t="s">
        <v>127</v>
      </c>
      <c r="L23" s="148"/>
    </row>
    <row r="24" spans="1:14" ht="13" x14ac:dyDescent="0.3">
      <c r="A24" s="149" t="s">
        <v>48</v>
      </c>
      <c r="B24" s="150"/>
      <c r="C24" s="76">
        <v>0</v>
      </c>
      <c r="D24" s="111">
        <v>0</v>
      </c>
      <c r="E24" s="24">
        <v>0</v>
      </c>
      <c r="F24" s="89">
        <f>ROUND(SUM(E24:E24),0)</f>
        <v>0</v>
      </c>
      <c r="H24" s="17">
        <v>0</v>
      </c>
      <c r="I24" s="4">
        <v>0</v>
      </c>
      <c r="J24" s="19"/>
      <c r="K24" s="63" t="s">
        <v>74</v>
      </c>
      <c r="L24" s="148"/>
    </row>
    <row r="25" spans="1:14" x14ac:dyDescent="0.25">
      <c r="A25" s="149" t="s">
        <v>43</v>
      </c>
      <c r="B25" s="150"/>
      <c r="C25" s="76">
        <v>0</v>
      </c>
      <c r="D25" s="111">
        <v>0</v>
      </c>
      <c r="E25" s="24">
        <v>0</v>
      </c>
      <c r="F25" s="89">
        <f>ROUND(SUM(E25:E25),0)</f>
        <v>0</v>
      </c>
      <c r="H25" s="17">
        <v>0</v>
      </c>
      <c r="I25" s="9">
        <v>0</v>
      </c>
      <c r="J25" s="19"/>
      <c r="L25" s="148"/>
    </row>
    <row r="26" spans="1:14" ht="13" x14ac:dyDescent="0.3">
      <c r="A26" s="149"/>
      <c r="B26" s="150"/>
      <c r="C26" s="76"/>
      <c r="D26" s="79"/>
      <c r="E26" s="24"/>
      <c r="F26" s="89"/>
      <c r="H26" s="19"/>
      <c r="I26" s="19"/>
      <c r="J26" s="19"/>
      <c r="K26" s="63" t="s">
        <v>128</v>
      </c>
      <c r="N26" s="66" t="s">
        <v>129</v>
      </c>
    </row>
    <row r="27" spans="1:14" x14ac:dyDescent="0.25">
      <c r="A27" s="174" t="s">
        <v>50</v>
      </c>
      <c r="B27" s="175"/>
      <c r="C27" s="58"/>
      <c r="D27" s="58"/>
      <c r="E27" s="24">
        <f>ROUND(SUM(E21:E25),0)</f>
        <v>0</v>
      </c>
      <c r="F27" s="88">
        <f>ROUND(SUM(E27:E27),0)</f>
        <v>0</v>
      </c>
      <c r="H27" s="23"/>
      <c r="I27" s="23"/>
      <c r="J27" s="19"/>
    </row>
    <row r="28" spans="1:14" ht="13" x14ac:dyDescent="0.3">
      <c r="A28" s="166" t="s">
        <v>30</v>
      </c>
      <c r="B28" s="167"/>
      <c r="C28" s="77"/>
      <c r="D28" s="5"/>
      <c r="E28" s="24"/>
      <c r="F28" s="89"/>
      <c r="H28" s="26"/>
      <c r="I28" s="18"/>
      <c r="J28" s="19"/>
      <c r="K28" s="30"/>
    </row>
    <row r="29" spans="1:14" x14ac:dyDescent="0.25">
      <c r="A29" s="149" t="s">
        <v>33</v>
      </c>
      <c r="B29" s="150"/>
      <c r="C29" s="110">
        <v>0.32</v>
      </c>
      <c r="D29" s="111"/>
      <c r="E29" s="24">
        <f>ROUND(E19*$C$29,0)</f>
        <v>0</v>
      </c>
      <c r="F29" s="90">
        <f>ROUND(SUM(E29:E29),0)</f>
        <v>0</v>
      </c>
      <c r="H29" s="26"/>
      <c r="I29" s="19"/>
      <c r="J29" s="19"/>
      <c r="K29" s="30"/>
    </row>
    <row r="30" spans="1:14" x14ac:dyDescent="0.25">
      <c r="A30" s="176" t="s">
        <v>34</v>
      </c>
      <c r="B30" s="177"/>
      <c r="C30" s="110">
        <v>0.23</v>
      </c>
      <c r="D30" s="111"/>
      <c r="E30" s="24">
        <f>ROUND(E21*$C$30,0)</f>
        <v>0</v>
      </c>
      <c r="F30" s="90">
        <f>ROUND(SUM(E30:E30),0)</f>
        <v>0</v>
      </c>
      <c r="H30" s="26"/>
      <c r="I30" s="19"/>
      <c r="J30" s="19"/>
      <c r="K30" s="30"/>
    </row>
    <row r="31" spans="1:14" x14ac:dyDescent="0.25">
      <c r="A31" s="149" t="s">
        <v>44</v>
      </c>
      <c r="B31" s="150"/>
      <c r="C31" s="110">
        <v>0.02</v>
      </c>
      <c r="D31" s="111"/>
      <c r="E31" s="24">
        <f>ROUND((E22+E23+E24)*$C$31,0)</f>
        <v>0</v>
      </c>
      <c r="F31" s="90">
        <f>ROUND(SUM(E31:E31),0)</f>
        <v>0</v>
      </c>
      <c r="H31" s="26"/>
      <c r="I31" s="19"/>
      <c r="J31" s="19"/>
    </row>
    <row r="32" spans="1:14" x14ac:dyDescent="0.25">
      <c r="A32" s="149" t="s">
        <v>43</v>
      </c>
      <c r="B32" s="150"/>
      <c r="C32" s="110">
        <v>0.12</v>
      </c>
      <c r="D32" s="111"/>
      <c r="E32" s="24">
        <f>ROUND(E25*$C$32,0)</f>
        <v>0</v>
      </c>
      <c r="F32" s="90">
        <f>ROUND(SUM(E32:E32),0)</f>
        <v>0</v>
      </c>
      <c r="H32" s="19"/>
      <c r="I32" s="19"/>
      <c r="J32" s="19"/>
      <c r="K32" s="30"/>
    </row>
    <row r="33" spans="1:11" x14ac:dyDescent="0.25">
      <c r="A33" s="149"/>
      <c r="B33" s="150"/>
      <c r="C33" s="102"/>
      <c r="D33" s="111"/>
      <c r="E33" s="11"/>
      <c r="F33" s="90"/>
      <c r="H33" s="19"/>
      <c r="I33" s="19"/>
    </row>
    <row r="34" spans="1:11" x14ac:dyDescent="0.25">
      <c r="A34" s="174" t="s">
        <v>32</v>
      </c>
      <c r="B34" s="175"/>
      <c r="C34" s="59"/>
      <c r="D34" s="58"/>
      <c r="E34" s="11">
        <f>ROUND(SUM(E29:E32),0)</f>
        <v>0</v>
      </c>
      <c r="F34" s="91">
        <f>ROUND(SUM(E34:E34),0)</f>
        <v>0</v>
      </c>
      <c r="H34" s="19"/>
      <c r="I34" s="19"/>
    </row>
    <row r="35" spans="1:11" ht="13" x14ac:dyDescent="0.3">
      <c r="A35" s="170" t="s">
        <v>6</v>
      </c>
      <c r="B35" s="171"/>
      <c r="C35" s="60"/>
      <c r="D35" s="60"/>
      <c r="E35" s="12">
        <f>ROUND(E34+E27+E19,0)</f>
        <v>0</v>
      </c>
      <c r="F35" s="92">
        <f>ROUND(SUM(E35:E35),0)</f>
        <v>0</v>
      </c>
      <c r="H35" s="20"/>
      <c r="I35" s="20"/>
      <c r="J35" s="20"/>
    </row>
    <row r="36" spans="1:11" ht="13" x14ac:dyDescent="0.3">
      <c r="A36" s="168"/>
      <c r="B36" s="169"/>
      <c r="C36" s="60"/>
      <c r="D36" s="2"/>
      <c r="E36" s="12"/>
      <c r="F36" s="93"/>
      <c r="H36" s="20"/>
      <c r="I36" s="20"/>
      <c r="J36" s="20"/>
    </row>
    <row r="37" spans="1:11" ht="13" x14ac:dyDescent="0.3">
      <c r="A37" s="170" t="s">
        <v>7</v>
      </c>
      <c r="B37" s="171"/>
      <c r="C37" s="60"/>
      <c r="D37" s="60"/>
      <c r="E37" s="11"/>
      <c r="F37" s="91"/>
      <c r="H37" s="19"/>
      <c r="I37" s="20"/>
      <c r="J37" s="20"/>
    </row>
    <row r="38" spans="1:11" ht="13" x14ac:dyDescent="0.3">
      <c r="A38" s="149" t="s">
        <v>122</v>
      </c>
      <c r="B38" s="150"/>
      <c r="C38" s="58"/>
      <c r="D38" s="4"/>
      <c r="E38" s="24">
        <v>0</v>
      </c>
      <c r="F38" s="135">
        <f t="shared" ref="F38:F39" si="6">ROUND(SUM(E38:E38),0)</f>
        <v>0</v>
      </c>
      <c r="K38" s="28" t="s">
        <v>123</v>
      </c>
    </row>
    <row r="39" spans="1:11" ht="13" x14ac:dyDescent="0.3">
      <c r="A39" s="149" t="s">
        <v>124</v>
      </c>
      <c r="B39" s="150"/>
      <c r="C39" s="58"/>
      <c r="D39" s="4"/>
      <c r="E39" s="24">
        <v>0</v>
      </c>
      <c r="F39" s="135">
        <f t="shared" si="6"/>
        <v>0</v>
      </c>
      <c r="K39" s="28" t="s">
        <v>125</v>
      </c>
    </row>
    <row r="40" spans="1:11" ht="13" x14ac:dyDescent="0.3">
      <c r="A40" s="151" t="s">
        <v>126</v>
      </c>
      <c r="B40" s="152"/>
      <c r="C40" s="61"/>
      <c r="D40" s="112"/>
      <c r="E40" s="127">
        <f>ROUND(SUM(E38:E39),0)</f>
        <v>0</v>
      </c>
      <c r="F40" s="129">
        <f>ROUND(SUM(E40:E40),0)</f>
        <v>0</v>
      </c>
    </row>
    <row r="41" spans="1:11" ht="13" x14ac:dyDescent="0.3">
      <c r="A41" s="172"/>
      <c r="B41" s="173"/>
      <c r="C41" s="60"/>
      <c r="D41" s="2"/>
      <c r="E41" s="11"/>
      <c r="F41" s="90"/>
      <c r="H41" s="19"/>
      <c r="I41" s="20"/>
      <c r="J41" s="20"/>
    </row>
    <row r="42" spans="1:11" ht="13" x14ac:dyDescent="0.3">
      <c r="A42" s="172" t="s">
        <v>8</v>
      </c>
      <c r="B42" s="173"/>
      <c r="C42" s="101" t="s">
        <v>86</v>
      </c>
      <c r="D42" s="2"/>
      <c r="E42" s="11"/>
      <c r="F42" s="90"/>
      <c r="H42" s="19"/>
      <c r="I42" s="19"/>
      <c r="J42" s="19"/>
    </row>
    <row r="43" spans="1:11" x14ac:dyDescent="0.25">
      <c r="A43" s="149" t="s">
        <v>13</v>
      </c>
      <c r="B43" s="150"/>
      <c r="C43" s="58">
        <f>'Travel Budget Example'!A14</f>
        <v>0</v>
      </c>
      <c r="D43" s="4"/>
      <c r="E43" s="11">
        <f>ROUND('Travel Budget Example'!D14,0)</f>
        <v>0</v>
      </c>
      <c r="F43" s="94">
        <f>ROUND(SUM(E43:E43),0)</f>
        <v>0</v>
      </c>
      <c r="H43" s="19"/>
      <c r="I43" s="19"/>
      <c r="J43" s="19"/>
      <c r="K43" s="115" t="s">
        <v>112</v>
      </c>
    </row>
    <row r="44" spans="1:11" x14ac:dyDescent="0.25">
      <c r="A44" s="149" t="s">
        <v>14</v>
      </c>
      <c r="B44" s="150"/>
      <c r="C44" s="58">
        <f>'Travel Budget Example'!A28</f>
        <v>0</v>
      </c>
      <c r="D44" s="4"/>
      <c r="E44" s="11">
        <f>ROUND('Travel Budget Example'!D28,0)</f>
        <v>0</v>
      </c>
      <c r="F44" s="94">
        <f>ROUND(SUM(E44:E44),0)</f>
        <v>0</v>
      </c>
      <c r="H44" s="19"/>
      <c r="I44" s="19"/>
      <c r="J44" s="19"/>
      <c r="K44" s="115" t="s">
        <v>115</v>
      </c>
    </row>
    <row r="45" spans="1:11" ht="13" x14ac:dyDescent="0.3">
      <c r="A45" s="151" t="s">
        <v>25</v>
      </c>
      <c r="B45" s="152"/>
      <c r="C45" s="61"/>
      <c r="D45" s="112"/>
      <c r="E45" s="12">
        <f>ROUND(SUM(E43:E44),0)</f>
        <v>0</v>
      </c>
      <c r="F45" s="92">
        <f>ROUND(SUM(E45:E45),0)</f>
        <v>0</v>
      </c>
      <c r="H45" s="20"/>
      <c r="I45" s="20"/>
      <c r="J45" s="20"/>
    </row>
    <row r="46" spans="1:11" ht="13" x14ac:dyDescent="0.3">
      <c r="A46" s="164"/>
      <c r="B46" s="165"/>
      <c r="C46" s="61"/>
      <c r="D46" s="113"/>
      <c r="E46" s="12"/>
      <c r="F46" s="93"/>
      <c r="H46" s="20"/>
      <c r="I46" s="20"/>
      <c r="J46" s="20"/>
    </row>
    <row r="47" spans="1:11" ht="12.75" customHeight="1" x14ac:dyDescent="0.3">
      <c r="A47" s="172" t="s">
        <v>9</v>
      </c>
      <c r="B47" s="173"/>
      <c r="C47" s="60"/>
      <c r="D47" s="2"/>
      <c r="E47" s="11"/>
      <c r="F47" s="90"/>
      <c r="H47" s="19"/>
      <c r="I47" s="19"/>
      <c r="J47" s="19"/>
      <c r="K47" s="28" t="s">
        <v>63</v>
      </c>
    </row>
    <row r="48" spans="1:11" ht="12.75" customHeight="1" x14ac:dyDescent="0.3">
      <c r="A48" s="149" t="s">
        <v>15</v>
      </c>
      <c r="B48" s="150"/>
      <c r="C48" s="58"/>
      <c r="D48" s="4"/>
      <c r="E48" s="11">
        <v>0</v>
      </c>
      <c r="F48" s="94">
        <f t="shared" ref="F48:F53" si="7">ROUND(SUM(E48:E48),0)</f>
        <v>0</v>
      </c>
      <c r="H48" s="19"/>
      <c r="I48" s="19"/>
      <c r="J48" s="19"/>
      <c r="K48" s="28" t="s">
        <v>64</v>
      </c>
    </row>
    <row r="49" spans="1:14" ht="12.75" customHeight="1" x14ac:dyDescent="0.3">
      <c r="A49" s="149" t="s">
        <v>16</v>
      </c>
      <c r="B49" s="150"/>
      <c r="C49" s="58"/>
      <c r="D49" s="4"/>
      <c r="E49" s="11">
        <v>0</v>
      </c>
      <c r="F49" s="94">
        <f t="shared" si="7"/>
        <v>0</v>
      </c>
      <c r="H49" s="19"/>
      <c r="I49" s="19"/>
      <c r="J49" s="19"/>
      <c r="K49" s="28" t="s">
        <v>65</v>
      </c>
    </row>
    <row r="50" spans="1:14" ht="12.75" customHeight="1" x14ac:dyDescent="0.3">
      <c r="A50" s="149" t="s">
        <v>17</v>
      </c>
      <c r="B50" s="150"/>
      <c r="C50" s="58"/>
      <c r="D50" s="4"/>
      <c r="E50" s="11">
        <v>0</v>
      </c>
      <c r="F50" s="94">
        <f t="shared" si="7"/>
        <v>0</v>
      </c>
      <c r="H50" s="19"/>
      <c r="I50" s="19"/>
      <c r="J50" s="19"/>
      <c r="K50" s="28" t="s">
        <v>66</v>
      </c>
    </row>
    <row r="51" spans="1:14" ht="12.75" customHeight="1" x14ac:dyDescent="0.3">
      <c r="A51" s="149" t="s">
        <v>18</v>
      </c>
      <c r="B51" s="150"/>
      <c r="C51" s="58"/>
      <c r="D51" s="4"/>
      <c r="E51" s="11">
        <v>0</v>
      </c>
      <c r="F51" s="94">
        <f t="shared" si="7"/>
        <v>0</v>
      </c>
      <c r="H51" s="19"/>
      <c r="I51" s="19"/>
      <c r="J51" s="19"/>
      <c r="K51" s="28" t="s">
        <v>67</v>
      </c>
    </row>
    <row r="52" spans="1:14" ht="12.75" customHeight="1" x14ac:dyDescent="0.25">
      <c r="A52" s="149" t="s">
        <v>19</v>
      </c>
      <c r="B52" s="150"/>
      <c r="C52" s="58"/>
      <c r="D52" s="4"/>
      <c r="E52" s="11">
        <v>0</v>
      </c>
      <c r="F52" s="94">
        <f t="shared" si="7"/>
        <v>0</v>
      </c>
      <c r="H52" s="19"/>
      <c r="I52" s="19"/>
      <c r="J52" s="19"/>
    </row>
    <row r="53" spans="1:14" ht="12.75" customHeight="1" x14ac:dyDescent="0.3">
      <c r="A53" s="151" t="s">
        <v>24</v>
      </c>
      <c r="B53" s="152"/>
      <c r="C53" s="61"/>
      <c r="D53" s="112"/>
      <c r="E53" s="12">
        <f>ROUND(SUM(E48:E52),0)</f>
        <v>0</v>
      </c>
      <c r="F53" s="12">
        <f t="shared" si="7"/>
        <v>0</v>
      </c>
      <c r="H53" s="20"/>
      <c r="I53" s="19"/>
      <c r="J53" s="19"/>
      <c r="K53" s="57"/>
    </row>
    <row r="54" spans="1:14" ht="12.75" customHeight="1" x14ac:dyDescent="0.3">
      <c r="A54" s="164"/>
      <c r="B54" s="165"/>
      <c r="C54" s="61"/>
      <c r="D54" s="113"/>
      <c r="E54" s="12"/>
      <c r="F54" s="94"/>
      <c r="H54" s="20"/>
      <c r="I54" s="19"/>
      <c r="J54" s="19"/>
    </row>
    <row r="55" spans="1:14" ht="13" x14ac:dyDescent="0.3">
      <c r="A55" s="166" t="s">
        <v>10</v>
      </c>
      <c r="B55" s="167"/>
      <c r="C55" s="103"/>
      <c r="D55" s="5"/>
      <c r="E55" s="11"/>
      <c r="F55" s="94"/>
      <c r="H55" s="19"/>
      <c r="I55" s="19"/>
      <c r="J55" s="19"/>
    </row>
    <row r="56" spans="1:14" x14ac:dyDescent="0.25">
      <c r="A56" s="149" t="s">
        <v>20</v>
      </c>
      <c r="B56" s="150"/>
      <c r="C56" s="58"/>
      <c r="D56" s="4"/>
      <c r="E56" s="11">
        <v>0</v>
      </c>
      <c r="F56" s="94">
        <f t="shared" ref="F56:F62" si="8">ROUND(SUM(E56:E56),0)</f>
        <v>0</v>
      </c>
      <c r="H56" s="19"/>
      <c r="I56" s="19"/>
      <c r="J56" s="19"/>
    </row>
    <row r="57" spans="1:14" x14ac:dyDescent="0.25">
      <c r="A57" s="149" t="s">
        <v>45</v>
      </c>
      <c r="B57" s="150"/>
      <c r="C57" s="58"/>
      <c r="D57" s="4"/>
      <c r="E57" s="11">
        <v>0</v>
      </c>
      <c r="F57" s="94">
        <f t="shared" si="8"/>
        <v>0</v>
      </c>
      <c r="H57" s="19"/>
      <c r="I57" s="19"/>
      <c r="J57" s="19"/>
    </row>
    <row r="58" spans="1:14" x14ac:dyDescent="0.25">
      <c r="A58" s="149" t="s">
        <v>21</v>
      </c>
      <c r="B58" s="150"/>
      <c r="C58" s="58"/>
      <c r="D58" s="4"/>
      <c r="E58" s="11">
        <v>0</v>
      </c>
      <c r="F58" s="94">
        <f t="shared" si="8"/>
        <v>0</v>
      </c>
      <c r="H58" s="19"/>
      <c r="I58" s="19"/>
      <c r="J58" s="19"/>
    </row>
    <row r="59" spans="1:14" x14ac:dyDescent="0.25">
      <c r="A59" s="149" t="s">
        <v>22</v>
      </c>
      <c r="B59" s="150"/>
      <c r="C59" s="58"/>
      <c r="D59" s="4"/>
      <c r="E59" s="11">
        <v>0</v>
      </c>
      <c r="F59" s="94">
        <f t="shared" si="8"/>
        <v>0</v>
      </c>
      <c r="H59" s="72" t="s">
        <v>38</v>
      </c>
      <c r="I59" s="72" t="s">
        <v>39</v>
      </c>
      <c r="J59" s="19"/>
      <c r="K59" s="115" t="s">
        <v>96</v>
      </c>
    </row>
    <row r="60" spans="1:14" ht="13" x14ac:dyDescent="0.3">
      <c r="A60" s="149" t="s">
        <v>28</v>
      </c>
      <c r="B60" s="150"/>
      <c r="C60" s="58">
        <f>C22</f>
        <v>0</v>
      </c>
      <c r="D60" s="4"/>
      <c r="E60" s="27">
        <f>ROUND((H60*1)*I60*C60,0)</f>
        <v>0</v>
      </c>
      <c r="F60" s="94">
        <f t="shared" si="8"/>
        <v>0</v>
      </c>
      <c r="H60" s="16">
        <f>369.65*1.05</f>
        <v>388.13249999999999</v>
      </c>
      <c r="I60" s="9">
        <v>24</v>
      </c>
      <c r="J60" s="21"/>
      <c r="K60" s="28" t="s">
        <v>95</v>
      </c>
      <c r="N60" s="66" t="s">
        <v>77</v>
      </c>
    </row>
    <row r="61" spans="1:14" ht="13" x14ac:dyDescent="0.3">
      <c r="A61" s="149" t="s">
        <v>80</v>
      </c>
      <c r="B61" s="150"/>
      <c r="C61" s="59"/>
      <c r="D61" s="4"/>
      <c r="E61" s="11">
        <v>0</v>
      </c>
      <c r="F61" s="94">
        <f t="shared" si="8"/>
        <v>0</v>
      </c>
      <c r="J61" s="22"/>
      <c r="K61" s="28" t="s">
        <v>69</v>
      </c>
    </row>
    <row r="62" spans="1:14" ht="13" x14ac:dyDescent="0.3">
      <c r="A62" s="151" t="s">
        <v>23</v>
      </c>
      <c r="B62" s="152"/>
      <c r="C62" s="61"/>
      <c r="D62" s="112"/>
      <c r="E62" s="12">
        <f>ROUND(SUM(E56:E61),0)</f>
        <v>0</v>
      </c>
      <c r="F62" s="12">
        <f t="shared" si="8"/>
        <v>0</v>
      </c>
      <c r="H62" s="20"/>
      <c r="I62" s="20"/>
      <c r="J62" s="19"/>
    </row>
    <row r="63" spans="1:14" ht="13" x14ac:dyDescent="0.3">
      <c r="A63" s="95"/>
      <c r="B63" s="81"/>
      <c r="C63" s="80"/>
      <c r="D63" s="114"/>
      <c r="E63" s="82"/>
      <c r="F63" s="96"/>
      <c r="H63" s="20"/>
      <c r="I63" s="20"/>
      <c r="J63" s="19"/>
    </row>
    <row r="64" spans="1:14" ht="13.5" thickBot="1" x14ac:dyDescent="0.35">
      <c r="A64" s="153" t="s">
        <v>11</v>
      </c>
      <c r="B64" s="154"/>
      <c r="C64" s="62"/>
      <c r="D64" s="62"/>
      <c r="E64" s="13">
        <f>ROUND(E35+E40+E45+E53+E62,0)</f>
        <v>0</v>
      </c>
      <c r="F64" s="97">
        <f>ROUND(SUM(E64:E64),0)</f>
        <v>0</v>
      </c>
      <c r="H64" s="20"/>
      <c r="I64" s="20"/>
      <c r="J64" s="20"/>
      <c r="K64" s="3"/>
    </row>
    <row r="65" spans="1:11" s="3" customFormat="1" ht="13" x14ac:dyDescent="0.3">
      <c r="A65" s="155" t="s">
        <v>97</v>
      </c>
      <c r="B65" s="156"/>
      <c r="C65" s="104"/>
      <c r="D65" s="8"/>
      <c r="E65" s="25">
        <f>ROUND(E64-E40-E59-E60,0)</f>
        <v>0</v>
      </c>
      <c r="F65" s="98">
        <f>ROUND(SUM(E65:E65),0)</f>
        <v>0</v>
      </c>
      <c r="G65" s="1"/>
      <c r="H65" s="19"/>
      <c r="I65" s="19"/>
      <c r="J65" s="19"/>
      <c r="K65" s="28" t="s">
        <v>70</v>
      </c>
    </row>
    <row r="66" spans="1:11" ht="13.5" thickBot="1" x14ac:dyDescent="0.35">
      <c r="A66" s="157" t="s">
        <v>40</v>
      </c>
      <c r="B66" s="158"/>
      <c r="C66" s="105">
        <v>0.52</v>
      </c>
      <c r="D66" s="10"/>
      <c r="E66" s="14">
        <f>ROUND(E65*$C$66,0)</f>
        <v>0</v>
      </c>
      <c r="F66" s="99">
        <f>ROUND(SUM(E66:E66),0)</f>
        <v>0</v>
      </c>
      <c r="H66" s="20"/>
      <c r="I66" s="19"/>
      <c r="J66" s="19"/>
      <c r="K66" s="28" t="s">
        <v>71</v>
      </c>
    </row>
    <row r="67" spans="1:11" ht="13.5" thickBot="1" x14ac:dyDescent="0.35">
      <c r="A67" s="159" t="s">
        <v>12</v>
      </c>
      <c r="B67" s="160"/>
      <c r="C67" s="71"/>
      <c r="D67" s="71"/>
      <c r="E67" s="15">
        <f>ROUND(E66+E64,0)</f>
        <v>0</v>
      </c>
      <c r="F67" s="100">
        <f>ROUND(SUM(E67:E67),0)</f>
        <v>0</v>
      </c>
      <c r="H67" s="20"/>
      <c r="I67" s="20"/>
      <c r="J67" s="20"/>
      <c r="K67" s="28" t="s">
        <v>72</v>
      </c>
    </row>
    <row r="68" spans="1:11" ht="12.75" customHeight="1" thickBot="1" x14ac:dyDescent="0.35">
      <c r="A68" s="161" t="s">
        <v>27</v>
      </c>
      <c r="B68" s="162"/>
      <c r="C68" s="162"/>
      <c r="D68" s="162"/>
      <c r="E68" s="163"/>
      <c r="F68" s="147">
        <f>F67</f>
        <v>0</v>
      </c>
      <c r="K68" s="28" t="s">
        <v>73</v>
      </c>
    </row>
    <row r="69" spans="1:11" ht="12.75" customHeight="1" x14ac:dyDescent="0.25">
      <c r="E69"/>
    </row>
    <row r="70" spans="1:11" ht="13" x14ac:dyDescent="0.3">
      <c r="A70" s="28" t="s">
        <v>49</v>
      </c>
      <c r="B70" s="28"/>
      <c r="C70" s="29"/>
      <c r="D70" s="29"/>
      <c r="E70" s="28"/>
      <c r="F70" s="28"/>
    </row>
    <row r="71" spans="1:11" ht="13" x14ac:dyDescent="0.3">
      <c r="A71" s="29" t="s">
        <v>81</v>
      </c>
      <c r="B71" s="29"/>
      <c r="C71" s="29"/>
      <c r="D71" s="29"/>
      <c r="E71" s="28"/>
      <c r="F71" s="28"/>
    </row>
    <row r="72" spans="1:11" x14ac:dyDescent="0.25">
      <c r="A72" s="116" t="s">
        <v>82</v>
      </c>
      <c r="E72"/>
    </row>
    <row r="73" spans="1:11" x14ac:dyDescent="0.25">
      <c r="E73"/>
    </row>
    <row r="74" spans="1:11" x14ac:dyDescent="0.25">
      <c r="E74"/>
    </row>
    <row r="75" spans="1:11" x14ac:dyDescent="0.25">
      <c r="E75"/>
    </row>
    <row r="76" spans="1:11" x14ac:dyDescent="0.25">
      <c r="E76"/>
    </row>
    <row r="77" spans="1:11" x14ac:dyDescent="0.25">
      <c r="E77"/>
    </row>
    <row r="78" spans="1:11" x14ac:dyDescent="0.25">
      <c r="E78"/>
    </row>
    <row r="79" spans="1:11" x14ac:dyDescent="0.25">
      <c r="E79"/>
    </row>
    <row r="80" spans="1:11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</sheetData>
  <sheetProtection selectLockedCells="1" selectUnlockedCells="1"/>
  <mergeCells count="57">
    <mergeCell ref="A22:B22"/>
    <mergeCell ref="A1:F1"/>
    <mergeCell ref="A7:F7"/>
    <mergeCell ref="H7:I7"/>
    <mergeCell ref="A8:B10"/>
    <mergeCell ref="E8:F8"/>
    <mergeCell ref="H10:I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E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N60" r:id="rId1" display="https://studentaccounts.ucf.edu/tf-graduate/" xr:uid="{45C24A4D-E613-4AF0-A683-F60F43253689}"/>
    <hyperlink ref="N26" r:id="rId2" display="https://hr.ucf.edu/document/payroll-guidelines/" xr:uid="{AFB2053B-6A08-4B17-95E7-81CF4AEFF721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E188-C42E-4E4B-A2F7-7AB55D6B55F1}">
  <sheetPr>
    <pageSetUpPr fitToPage="1"/>
  </sheetPr>
  <dimension ref="A1:N603"/>
  <sheetViews>
    <sheetView zoomScale="90" zoomScaleNormal="90" workbookViewId="0">
      <selection sqref="A1:F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5" width="12.81640625" style="7" customWidth="1"/>
    <col min="6" max="6" width="12.81640625" customWidth="1"/>
    <col min="7" max="7" width="5.7265625" customWidth="1"/>
    <col min="8" max="8" width="12.54296875" customWidth="1"/>
    <col min="9" max="9" width="10.453125" customWidth="1"/>
    <col min="10" max="10" width="5.54296875" customWidth="1"/>
    <col min="11" max="11" width="12.26953125" customWidth="1"/>
    <col min="12" max="12" width="10" customWidth="1"/>
    <col min="13" max="13" width="9.7265625" customWidth="1"/>
  </cols>
  <sheetData>
    <row r="1" spans="1:13" ht="14" x14ac:dyDescent="0.3">
      <c r="A1" s="178" t="s">
        <v>84</v>
      </c>
      <c r="B1" s="178"/>
      <c r="C1" s="178"/>
      <c r="D1" s="178"/>
      <c r="E1" s="178"/>
      <c r="F1" s="178"/>
    </row>
    <row r="2" spans="1:13" ht="13" x14ac:dyDescent="0.25">
      <c r="A2" s="36" t="s">
        <v>75</v>
      </c>
      <c r="B2" s="67"/>
      <c r="C2" s="67"/>
      <c r="D2" s="67"/>
      <c r="E2" s="67"/>
      <c r="F2" s="67"/>
    </row>
    <row r="3" spans="1:13" ht="13" x14ac:dyDescent="0.25">
      <c r="A3" s="36" t="s">
        <v>78</v>
      </c>
      <c r="B3" s="67"/>
      <c r="C3" s="36" t="s">
        <v>98</v>
      </c>
      <c r="E3" s="66"/>
    </row>
    <row r="4" spans="1:13" ht="12.75" customHeight="1" x14ac:dyDescent="0.25">
      <c r="A4" s="38" t="s">
        <v>35</v>
      </c>
      <c r="B4" s="68"/>
      <c r="C4" s="68"/>
      <c r="D4" s="68"/>
      <c r="E4" s="68"/>
      <c r="F4" s="68"/>
    </row>
    <row r="5" spans="1:13" ht="12.75" customHeight="1" x14ac:dyDescent="0.25">
      <c r="A5" s="38" t="s">
        <v>76</v>
      </c>
      <c r="B5" s="68"/>
      <c r="C5" s="68"/>
      <c r="D5" s="68"/>
      <c r="E5" s="68"/>
      <c r="F5" s="68"/>
      <c r="K5" s="32"/>
    </row>
    <row r="6" spans="1:13" ht="16" thickBot="1" x14ac:dyDescent="0.3">
      <c r="E6"/>
      <c r="K6" s="32"/>
    </row>
    <row r="7" spans="1:13" ht="15.5" x14ac:dyDescent="0.3">
      <c r="A7" s="179" t="s">
        <v>0</v>
      </c>
      <c r="B7" s="180"/>
      <c r="C7" s="180"/>
      <c r="D7" s="180"/>
      <c r="E7" s="180"/>
      <c r="F7" s="181"/>
      <c r="H7" s="185" t="s">
        <v>79</v>
      </c>
      <c r="I7" s="186"/>
      <c r="K7" s="70" t="s">
        <v>68</v>
      </c>
    </row>
    <row r="8" spans="1:13" ht="13" x14ac:dyDescent="0.3">
      <c r="A8" s="182" t="s">
        <v>1</v>
      </c>
      <c r="B8" s="183"/>
      <c r="C8" s="108"/>
      <c r="D8" s="106"/>
      <c r="E8" s="183" t="s">
        <v>2</v>
      </c>
      <c r="F8" s="184"/>
      <c r="K8" s="115" t="s">
        <v>99</v>
      </c>
    </row>
    <row r="9" spans="1:13" ht="13" x14ac:dyDescent="0.3">
      <c r="A9" s="182"/>
      <c r="B9" s="183"/>
      <c r="C9" s="109"/>
      <c r="D9" s="107"/>
      <c r="E9" s="34" t="s">
        <v>3</v>
      </c>
      <c r="F9" s="83" t="s">
        <v>4</v>
      </c>
      <c r="K9" s="115" t="s">
        <v>100</v>
      </c>
    </row>
    <row r="10" spans="1:13" s="1" customFormat="1" ht="13" x14ac:dyDescent="0.3">
      <c r="A10" s="182"/>
      <c r="B10" s="183"/>
      <c r="C10" s="35" t="s">
        <v>51</v>
      </c>
      <c r="D10" s="74" t="s">
        <v>52</v>
      </c>
      <c r="E10" s="35" t="s">
        <v>41</v>
      </c>
      <c r="F10" s="84" t="s">
        <v>41</v>
      </c>
      <c r="H10" s="187"/>
      <c r="I10" s="187"/>
      <c r="J10" s="23"/>
      <c r="K10" s="37" t="s">
        <v>101</v>
      </c>
      <c r="M10" s="37" t="s">
        <v>53</v>
      </c>
    </row>
    <row r="11" spans="1:13" ht="13" x14ac:dyDescent="0.3">
      <c r="A11" s="172" t="s">
        <v>5</v>
      </c>
      <c r="B11" s="173"/>
      <c r="C11" s="60"/>
      <c r="D11" s="2"/>
      <c r="E11" s="6"/>
      <c r="F11" s="85"/>
      <c r="H11" s="72" t="s">
        <v>36</v>
      </c>
      <c r="I11" s="72" t="s">
        <v>37</v>
      </c>
      <c r="J11" s="19"/>
      <c r="K11" s="39" t="s">
        <v>3</v>
      </c>
      <c r="M11" s="39" t="s">
        <v>3</v>
      </c>
    </row>
    <row r="12" spans="1:13" x14ac:dyDescent="0.25">
      <c r="A12" s="86"/>
      <c r="B12" s="69"/>
      <c r="C12" s="76">
        <f t="shared" ref="C12:C17" si="0">D12*I12</f>
        <v>0</v>
      </c>
      <c r="D12" s="111">
        <v>0</v>
      </c>
      <c r="E12" s="24">
        <f t="shared" ref="E12:E17" si="1">ROUND(H12/I12*C12,0)</f>
        <v>0</v>
      </c>
      <c r="F12" s="87">
        <f t="shared" ref="F12:F17" si="2">ROUND(SUM(E12:E12),0)</f>
        <v>0</v>
      </c>
      <c r="H12" s="17">
        <v>0</v>
      </c>
      <c r="I12" s="9">
        <v>9</v>
      </c>
      <c r="J12" s="33"/>
      <c r="K12" s="117">
        <f>H12</f>
        <v>0</v>
      </c>
      <c r="M12" s="64" t="e">
        <f t="shared" ref="M12:M17" si="3">SUM(E12/K12)</f>
        <v>#DIV/0!</v>
      </c>
    </row>
    <row r="13" spans="1:13" x14ac:dyDescent="0.25">
      <c r="A13" s="86"/>
      <c r="B13" s="69"/>
      <c r="C13" s="76">
        <f t="shared" si="0"/>
        <v>0</v>
      </c>
      <c r="D13" s="111">
        <v>0</v>
      </c>
      <c r="E13" s="24">
        <f t="shared" si="1"/>
        <v>0</v>
      </c>
      <c r="F13" s="87">
        <f t="shared" si="2"/>
        <v>0</v>
      </c>
      <c r="H13" s="17">
        <v>0</v>
      </c>
      <c r="I13" s="9">
        <v>9</v>
      </c>
      <c r="J13" s="33"/>
      <c r="K13" s="117">
        <f t="shared" ref="K13:K15" si="4">H13</f>
        <v>0</v>
      </c>
      <c r="M13" s="64" t="e">
        <f t="shared" si="3"/>
        <v>#DIV/0!</v>
      </c>
    </row>
    <row r="14" spans="1:13" x14ac:dyDescent="0.25">
      <c r="A14" s="86"/>
      <c r="B14" s="69"/>
      <c r="C14" s="76">
        <f t="shared" si="0"/>
        <v>0</v>
      </c>
      <c r="D14" s="111">
        <v>0</v>
      </c>
      <c r="E14" s="24">
        <f t="shared" si="1"/>
        <v>0</v>
      </c>
      <c r="F14" s="87">
        <f t="shared" si="2"/>
        <v>0</v>
      </c>
      <c r="H14" s="17">
        <v>0</v>
      </c>
      <c r="I14" s="9">
        <v>9</v>
      </c>
      <c r="J14" s="19"/>
      <c r="K14" s="117">
        <f t="shared" si="4"/>
        <v>0</v>
      </c>
      <c r="M14" s="64" t="e">
        <f t="shared" si="3"/>
        <v>#DIV/0!</v>
      </c>
    </row>
    <row r="15" spans="1:13" x14ac:dyDescent="0.25">
      <c r="A15" s="86"/>
      <c r="B15" s="69"/>
      <c r="C15" s="76">
        <f t="shared" si="0"/>
        <v>0</v>
      </c>
      <c r="D15" s="111">
        <v>0</v>
      </c>
      <c r="E15" s="24">
        <f t="shared" si="1"/>
        <v>0</v>
      </c>
      <c r="F15" s="87">
        <f t="shared" si="2"/>
        <v>0</v>
      </c>
      <c r="H15" s="17">
        <v>0</v>
      </c>
      <c r="I15" s="9">
        <v>9</v>
      </c>
      <c r="J15" s="19"/>
      <c r="K15" s="117">
        <f t="shared" si="4"/>
        <v>0</v>
      </c>
      <c r="M15" s="64" t="e">
        <f t="shared" si="3"/>
        <v>#DIV/0!</v>
      </c>
    </row>
    <row r="16" spans="1:13" x14ac:dyDescent="0.25">
      <c r="A16" s="86"/>
      <c r="B16" s="69"/>
      <c r="C16" s="76">
        <f t="shared" si="0"/>
        <v>0</v>
      </c>
      <c r="D16" s="111">
        <v>0</v>
      </c>
      <c r="E16" s="24">
        <f t="shared" si="1"/>
        <v>0</v>
      </c>
      <c r="F16" s="87">
        <f t="shared" si="2"/>
        <v>0</v>
      </c>
      <c r="H16" s="17">
        <v>0</v>
      </c>
      <c r="I16" s="9">
        <v>9</v>
      </c>
      <c r="J16" s="19"/>
      <c r="K16" s="117">
        <f t="shared" ref="K16:K17" si="5">H16</f>
        <v>0</v>
      </c>
      <c r="M16" s="64" t="e">
        <f t="shared" si="3"/>
        <v>#DIV/0!</v>
      </c>
    </row>
    <row r="17" spans="1:14" ht="13" x14ac:dyDescent="0.3">
      <c r="A17" s="86"/>
      <c r="B17" s="69" t="s">
        <v>107</v>
      </c>
      <c r="C17" s="76">
        <f t="shared" si="0"/>
        <v>0</v>
      </c>
      <c r="D17" s="111">
        <v>0</v>
      </c>
      <c r="E17" s="24">
        <f t="shared" si="1"/>
        <v>0</v>
      </c>
      <c r="F17" s="87">
        <f t="shared" si="2"/>
        <v>0</v>
      </c>
      <c r="H17" s="17">
        <v>100000</v>
      </c>
      <c r="I17" s="9">
        <v>9</v>
      </c>
      <c r="J17" s="19"/>
      <c r="K17" s="118">
        <f t="shared" si="5"/>
        <v>100000</v>
      </c>
      <c r="M17" s="65">
        <f t="shared" si="3"/>
        <v>0</v>
      </c>
    </row>
    <row r="18" spans="1:14" x14ac:dyDescent="0.25">
      <c r="A18" s="149"/>
      <c r="B18" s="150"/>
      <c r="C18" s="76"/>
      <c r="D18" s="79"/>
      <c r="E18" s="24"/>
      <c r="F18" s="87"/>
      <c r="H18" s="19"/>
      <c r="I18" s="19"/>
      <c r="J18" s="19"/>
    </row>
    <row r="19" spans="1:14" x14ac:dyDescent="0.25">
      <c r="A19" s="174" t="s">
        <v>31</v>
      </c>
      <c r="B19" s="175"/>
      <c r="C19" s="58"/>
      <c r="D19" s="58"/>
      <c r="E19" s="24">
        <f>ROUND(SUM(E12:E18),0)</f>
        <v>0</v>
      </c>
      <c r="F19" s="88">
        <f>ROUND(SUM(E19:E19),0)</f>
        <v>0</v>
      </c>
      <c r="H19" s="19"/>
      <c r="I19" s="19"/>
      <c r="J19" s="19"/>
      <c r="K19" s="31"/>
    </row>
    <row r="20" spans="1:14" ht="13" x14ac:dyDescent="0.3">
      <c r="A20" s="172" t="s">
        <v>29</v>
      </c>
      <c r="B20" s="173"/>
      <c r="C20" s="101" t="s">
        <v>86</v>
      </c>
      <c r="D20" s="2"/>
      <c r="E20" s="24"/>
      <c r="F20" s="89"/>
      <c r="H20" s="72" t="s">
        <v>42</v>
      </c>
      <c r="I20" s="72" t="s">
        <v>37</v>
      </c>
      <c r="J20" s="23"/>
    </row>
    <row r="21" spans="1:14" x14ac:dyDescent="0.25">
      <c r="A21" s="176" t="s">
        <v>34</v>
      </c>
      <c r="B21" s="177"/>
      <c r="C21" s="76">
        <v>0</v>
      </c>
      <c r="D21" s="111">
        <v>0</v>
      </c>
      <c r="E21" s="24">
        <f>ROUND(H21*D21*C21,0)</f>
        <v>0</v>
      </c>
      <c r="F21" s="89">
        <f>ROUND(SUM(E21:E21),0)</f>
        <v>0</v>
      </c>
      <c r="H21" s="17">
        <v>55000</v>
      </c>
      <c r="I21" s="9">
        <v>12</v>
      </c>
      <c r="J21" s="18"/>
      <c r="K21" s="30"/>
    </row>
    <row r="22" spans="1:14" x14ac:dyDescent="0.25">
      <c r="A22" s="149" t="s">
        <v>46</v>
      </c>
      <c r="B22" s="150"/>
      <c r="C22" s="76">
        <v>0</v>
      </c>
      <c r="D22" s="111">
        <v>0</v>
      </c>
      <c r="E22" s="24">
        <f>ROUND(H22*D22*C22,0)</f>
        <v>0</v>
      </c>
      <c r="F22" s="89">
        <f>ROUND(SUM(E22:E22),0)</f>
        <v>0</v>
      </c>
      <c r="H22" s="17">
        <v>24000</v>
      </c>
      <c r="I22" s="9">
        <v>12</v>
      </c>
      <c r="J22" s="19"/>
      <c r="K22" s="30"/>
    </row>
    <row r="23" spans="1:14" ht="13" x14ac:dyDescent="0.3">
      <c r="A23" s="149" t="s">
        <v>47</v>
      </c>
      <c r="B23" s="150"/>
      <c r="C23" s="76">
        <v>0</v>
      </c>
      <c r="D23" s="111">
        <v>0</v>
      </c>
      <c r="E23" s="24">
        <v>0</v>
      </c>
      <c r="F23" s="89">
        <f>ROUND(SUM(E23:E23),0)</f>
        <v>0</v>
      </c>
      <c r="H23" s="17">
        <v>0</v>
      </c>
      <c r="I23" s="4">
        <v>0</v>
      </c>
      <c r="J23" s="19"/>
      <c r="K23" s="63" t="s">
        <v>127</v>
      </c>
      <c r="L23" s="148"/>
    </row>
    <row r="24" spans="1:14" ht="13" x14ac:dyDescent="0.3">
      <c r="A24" s="149" t="s">
        <v>48</v>
      </c>
      <c r="B24" s="150"/>
      <c r="C24" s="76">
        <v>0</v>
      </c>
      <c r="D24" s="111">
        <v>0</v>
      </c>
      <c r="E24" s="24">
        <v>0</v>
      </c>
      <c r="F24" s="89">
        <f>ROUND(SUM(E24:E24),0)</f>
        <v>0</v>
      </c>
      <c r="H24" s="17">
        <v>0</v>
      </c>
      <c r="I24" s="4">
        <v>0</v>
      </c>
      <c r="J24" s="19"/>
      <c r="K24" s="63" t="s">
        <v>74</v>
      </c>
      <c r="L24" s="148"/>
    </row>
    <row r="25" spans="1:14" x14ac:dyDescent="0.25">
      <c r="A25" s="149" t="s">
        <v>43</v>
      </c>
      <c r="B25" s="150"/>
      <c r="C25" s="76">
        <v>0</v>
      </c>
      <c r="D25" s="111">
        <v>0</v>
      </c>
      <c r="E25" s="24">
        <v>0</v>
      </c>
      <c r="F25" s="89">
        <f>ROUND(SUM(E25:E25),0)</f>
        <v>0</v>
      </c>
      <c r="H25" s="17">
        <v>0</v>
      </c>
      <c r="I25" s="9">
        <v>0</v>
      </c>
      <c r="J25" s="19"/>
      <c r="L25" s="148"/>
    </row>
    <row r="26" spans="1:14" ht="13" x14ac:dyDescent="0.3">
      <c r="A26" s="149"/>
      <c r="B26" s="150"/>
      <c r="C26" s="76"/>
      <c r="D26" s="79"/>
      <c r="E26" s="24"/>
      <c r="F26" s="89"/>
      <c r="H26" s="19"/>
      <c r="I26" s="19"/>
      <c r="J26" s="19"/>
      <c r="K26" s="63" t="s">
        <v>128</v>
      </c>
      <c r="N26" s="66" t="s">
        <v>129</v>
      </c>
    </row>
    <row r="27" spans="1:14" x14ac:dyDescent="0.25">
      <c r="A27" s="174" t="s">
        <v>50</v>
      </c>
      <c r="B27" s="175"/>
      <c r="C27" s="58"/>
      <c r="D27" s="58"/>
      <c r="E27" s="24">
        <f>ROUND(SUM(E21:E25),0)</f>
        <v>0</v>
      </c>
      <c r="F27" s="88">
        <f>ROUND(SUM(E27:E27),0)</f>
        <v>0</v>
      </c>
      <c r="H27" s="23"/>
      <c r="I27" s="23"/>
      <c r="J27" s="19"/>
    </row>
    <row r="28" spans="1:14" ht="13" x14ac:dyDescent="0.3">
      <c r="A28" s="166" t="s">
        <v>30</v>
      </c>
      <c r="B28" s="167"/>
      <c r="C28" s="77"/>
      <c r="D28" s="5"/>
      <c r="E28" s="24"/>
      <c r="F28" s="89"/>
      <c r="H28" s="26"/>
      <c r="I28" s="18"/>
      <c r="J28" s="19"/>
      <c r="K28" s="30"/>
    </row>
    <row r="29" spans="1:14" x14ac:dyDescent="0.25">
      <c r="A29" s="149" t="s">
        <v>33</v>
      </c>
      <c r="B29" s="150"/>
      <c r="C29" s="110">
        <v>0.32</v>
      </c>
      <c r="D29" s="111"/>
      <c r="E29" s="24">
        <f>ROUND(E19*$C$29,0)</f>
        <v>0</v>
      </c>
      <c r="F29" s="90">
        <f>ROUND(SUM(E29:E29),0)</f>
        <v>0</v>
      </c>
      <c r="H29" s="26"/>
      <c r="I29" s="19"/>
      <c r="J29" s="19"/>
      <c r="K29" s="30"/>
    </row>
    <row r="30" spans="1:14" x14ac:dyDescent="0.25">
      <c r="A30" s="176" t="s">
        <v>34</v>
      </c>
      <c r="B30" s="177"/>
      <c r="C30" s="110">
        <v>0.23</v>
      </c>
      <c r="D30" s="111"/>
      <c r="E30" s="24">
        <f>ROUND(E21*$C$30,0)</f>
        <v>0</v>
      </c>
      <c r="F30" s="90">
        <f>ROUND(SUM(E30:E30),0)</f>
        <v>0</v>
      </c>
      <c r="H30" s="26"/>
      <c r="I30" s="19"/>
      <c r="J30" s="19"/>
      <c r="K30" s="30"/>
    </row>
    <row r="31" spans="1:14" x14ac:dyDescent="0.25">
      <c r="A31" s="149" t="s">
        <v>44</v>
      </c>
      <c r="B31" s="150"/>
      <c r="C31" s="110">
        <v>0.02</v>
      </c>
      <c r="D31" s="111"/>
      <c r="E31" s="24">
        <f>ROUND((E22+E23+E24)*$C$31,0)</f>
        <v>0</v>
      </c>
      <c r="F31" s="90">
        <f>ROUND(SUM(E31:E31),0)</f>
        <v>0</v>
      </c>
      <c r="H31" s="26"/>
      <c r="I31" s="19"/>
      <c r="J31" s="19"/>
    </row>
    <row r="32" spans="1:14" x14ac:dyDescent="0.25">
      <c r="A32" s="149" t="s">
        <v>43</v>
      </c>
      <c r="B32" s="150"/>
      <c r="C32" s="110">
        <v>0.12</v>
      </c>
      <c r="D32" s="111"/>
      <c r="E32" s="24">
        <f>ROUND(E25*$C$32,0)</f>
        <v>0</v>
      </c>
      <c r="F32" s="90">
        <f>ROUND(SUM(E32:E32),0)</f>
        <v>0</v>
      </c>
      <c r="H32" s="19"/>
      <c r="I32" s="19"/>
      <c r="J32" s="19"/>
      <c r="K32" s="30"/>
    </row>
    <row r="33" spans="1:11" x14ac:dyDescent="0.25">
      <c r="A33" s="149"/>
      <c r="B33" s="150"/>
      <c r="C33" s="102"/>
      <c r="D33" s="111"/>
      <c r="E33" s="11"/>
      <c r="F33" s="90"/>
      <c r="H33" s="19"/>
      <c r="I33" s="19"/>
    </row>
    <row r="34" spans="1:11" x14ac:dyDescent="0.25">
      <c r="A34" s="174" t="s">
        <v>32</v>
      </c>
      <c r="B34" s="175"/>
      <c r="C34" s="59"/>
      <c r="D34" s="58"/>
      <c r="E34" s="11">
        <f>ROUND(SUM(E29:E32),0)</f>
        <v>0</v>
      </c>
      <c r="F34" s="91">
        <f>ROUND(SUM(E34:E34),0)</f>
        <v>0</v>
      </c>
      <c r="H34" s="19"/>
      <c r="I34" s="19"/>
    </row>
    <row r="35" spans="1:11" ht="13" x14ac:dyDescent="0.3">
      <c r="A35" s="170" t="s">
        <v>6</v>
      </c>
      <c r="B35" s="171"/>
      <c r="C35" s="60"/>
      <c r="D35" s="60"/>
      <c r="E35" s="12">
        <f>ROUND(E34+E27+E19,0)</f>
        <v>0</v>
      </c>
      <c r="F35" s="92">
        <f>ROUND(SUM(E35:E35),0)</f>
        <v>0</v>
      </c>
      <c r="H35" s="20"/>
      <c r="I35" s="20"/>
      <c r="J35" s="20"/>
    </row>
    <row r="36" spans="1:11" ht="13" x14ac:dyDescent="0.3">
      <c r="A36" s="168"/>
      <c r="B36" s="169"/>
      <c r="C36" s="60"/>
      <c r="D36" s="2"/>
      <c r="E36" s="12"/>
      <c r="F36" s="93"/>
      <c r="H36" s="20"/>
      <c r="I36" s="20"/>
      <c r="J36" s="20"/>
    </row>
    <row r="37" spans="1:11" ht="13" x14ac:dyDescent="0.3">
      <c r="A37" s="170" t="s">
        <v>7</v>
      </c>
      <c r="B37" s="171"/>
      <c r="C37" s="60"/>
      <c r="D37" s="60"/>
      <c r="E37" s="11"/>
      <c r="F37" s="91"/>
      <c r="H37" s="19"/>
      <c r="I37" s="20"/>
      <c r="J37" s="20"/>
    </row>
    <row r="38" spans="1:11" ht="13" x14ac:dyDescent="0.3">
      <c r="A38" s="149" t="s">
        <v>122</v>
      </c>
      <c r="B38" s="150"/>
      <c r="C38" s="58"/>
      <c r="D38" s="4"/>
      <c r="E38" s="24">
        <v>0</v>
      </c>
      <c r="F38" s="135">
        <f t="shared" ref="F38:F39" si="6">ROUND(SUM(E38:E38),0)</f>
        <v>0</v>
      </c>
      <c r="K38" s="28" t="s">
        <v>123</v>
      </c>
    </row>
    <row r="39" spans="1:11" ht="13" x14ac:dyDescent="0.3">
      <c r="A39" s="149" t="s">
        <v>124</v>
      </c>
      <c r="B39" s="150"/>
      <c r="C39" s="58"/>
      <c r="D39" s="4"/>
      <c r="E39" s="24">
        <v>0</v>
      </c>
      <c r="F39" s="135">
        <f t="shared" si="6"/>
        <v>0</v>
      </c>
      <c r="K39" s="28" t="s">
        <v>125</v>
      </c>
    </row>
    <row r="40" spans="1:11" ht="13" x14ac:dyDescent="0.3">
      <c r="A40" s="151" t="s">
        <v>126</v>
      </c>
      <c r="B40" s="152"/>
      <c r="C40" s="61"/>
      <c r="D40" s="112"/>
      <c r="E40" s="127">
        <f>ROUND(SUM(E38:E39),0)</f>
        <v>0</v>
      </c>
      <c r="F40" s="129">
        <f>ROUND(SUM(E40:E40),0)</f>
        <v>0</v>
      </c>
    </row>
    <row r="41" spans="1:11" ht="13" x14ac:dyDescent="0.3">
      <c r="A41" s="172"/>
      <c r="B41" s="173"/>
      <c r="C41" s="60"/>
      <c r="D41" s="2"/>
      <c r="E41" s="11"/>
      <c r="F41" s="90"/>
      <c r="H41" s="19"/>
      <c r="I41" s="20"/>
      <c r="J41" s="20"/>
    </row>
    <row r="42" spans="1:11" ht="13" x14ac:dyDescent="0.3">
      <c r="A42" s="172" t="s">
        <v>8</v>
      </c>
      <c r="B42" s="173"/>
      <c r="C42" s="101" t="s">
        <v>86</v>
      </c>
      <c r="D42" s="2"/>
      <c r="E42" s="11"/>
      <c r="F42" s="90"/>
      <c r="H42" s="19"/>
      <c r="I42" s="19"/>
      <c r="J42" s="19"/>
    </row>
    <row r="43" spans="1:11" x14ac:dyDescent="0.25">
      <c r="A43" s="149" t="s">
        <v>13</v>
      </c>
      <c r="B43" s="150"/>
      <c r="C43" s="58">
        <f>'Travel Budget Example'!A14</f>
        <v>0</v>
      </c>
      <c r="D43" s="4"/>
      <c r="E43" s="11">
        <f>ROUND('Travel Budget Example'!D14,0)</f>
        <v>0</v>
      </c>
      <c r="F43" s="94">
        <f>ROUND(SUM(E43:E43),0)</f>
        <v>0</v>
      </c>
      <c r="H43" s="19"/>
      <c r="I43" s="19"/>
      <c r="J43" s="19"/>
      <c r="K43" s="115" t="s">
        <v>113</v>
      </c>
    </row>
    <row r="44" spans="1:11" x14ac:dyDescent="0.25">
      <c r="A44" s="149" t="s">
        <v>14</v>
      </c>
      <c r="B44" s="150"/>
      <c r="C44" s="58">
        <f>'Travel Budget Example'!A28</f>
        <v>0</v>
      </c>
      <c r="D44" s="4"/>
      <c r="E44" s="11">
        <f>ROUND('Travel Budget Example'!D28,0)</f>
        <v>0</v>
      </c>
      <c r="F44" s="94">
        <f>ROUND(SUM(E44:E44),0)</f>
        <v>0</v>
      </c>
      <c r="H44" s="19"/>
      <c r="I44" s="19"/>
      <c r="J44" s="19"/>
      <c r="K44" s="115" t="s">
        <v>115</v>
      </c>
    </row>
    <row r="45" spans="1:11" ht="13" x14ac:dyDescent="0.3">
      <c r="A45" s="151" t="s">
        <v>25</v>
      </c>
      <c r="B45" s="152"/>
      <c r="C45" s="61"/>
      <c r="D45" s="112"/>
      <c r="E45" s="12">
        <f>ROUND(SUM(E43:E44),0)</f>
        <v>0</v>
      </c>
      <c r="F45" s="92">
        <f>ROUND(SUM(E45:E45),0)</f>
        <v>0</v>
      </c>
      <c r="H45" s="20"/>
      <c r="I45" s="20"/>
      <c r="J45" s="20"/>
    </row>
    <row r="46" spans="1:11" ht="13" x14ac:dyDescent="0.3">
      <c r="A46" s="164"/>
      <c r="B46" s="165"/>
      <c r="C46" s="61"/>
      <c r="D46" s="113"/>
      <c r="E46" s="12"/>
      <c r="F46" s="93"/>
      <c r="H46" s="20"/>
      <c r="I46" s="20"/>
      <c r="J46" s="20"/>
    </row>
    <row r="47" spans="1:11" ht="12.75" customHeight="1" x14ac:dyDescent="0.3">
      <c r="A47" s="172" t="s">
        <v>9</v>
      </c>
      <c r="B47" s="173"/>
      <c r="C47" s="60"/>
      <c r="D47" s="2"/>
      <c r="E47" s="11"/>
      <c r="F47" s="90"/>
      <c r="H47" s="19"/>
      <c r="I47" s="19"/>
      <c r="J47" s="19"/>
      <c r="K47" s="28" t="s">
        <v>63</v>
      </c>
    </row>
    <row r="48" spans="1:11" ht="12.75" customHeight="1" x14ac:dyDescent="0.3">
      <c r="A48" s="149" t="s">
        <v>15</v>
      </c>
      <c r="B48" s="150"/>
      <c r="C48" s="58"/>
      <c r="D48" s="4"/>
      <c r="E48" s="11">
        <v>0</v>
      </c>
      <c r="F48" s="94">
        <f t="shared" ref="F48:F53" si="7">ROUND(SUM(E48:E48),0)</f>
        <v>0</v>
      </c>
      <c r="H48" s="19"/>
      <c r="I48" s="19"/>
      <c r="J48" s="19"/>
      <c r="K48" s="28" t="s">
        <v>64</v>
      </c>
    </row>
    <row r="49" spans="1:14" ht="12.75" customHeight="1" x14ac:dyDescent="0.3">
      <c r="A49" s="149" t="s">
        <v>16</v>
      </c>
      <c r="B49" s="150"/>
      <c r="C49" s="58"/>
      <c r="D49" s="4"/>
      <c r="E49" s="11">
        <v>0</v>
      </c>
      <c r="F49" s="94">
        <f t="shared" si="7"/>
        <v>0</v>
      </c>
      <c r="H49" s="19"/>
      <c r="I49" s="19"/>
      <c r="J49" s="19"/>
      <c r="K49" s="28" t="s">
        <v>65</v>
      </c>
    </row>
    <row r="50" spans="1:14" ht="12.75" customHeight="1" x14ac:dyDescent="0.3">
      <c r="A50" s="149" t="s">
        <v>17</v>
      </c>
      <c r="B50" s="150"/>
      <c r="C50" s="58"/>
      <c r="D50" s="4"/>
      <c r="E50" s="11">
        <v>0</v>
      </c>
      <c r="F50" s="94">
        <f t="shared" si="7"/>
        <v>0</v>
      </c>
      <c r="H50" s="19"/>
      <c r="I50" s="19"/>
      <c r="J50" s="19"/>
      <c r="K50" s="28" t="s">
        <v>66</v>
      </c>
    </row>
    <row r="51" spans="1:14" ht="12.75" customHeight="1" x14ac:dyDescent="0.3">
      <c r="A51" s="149" t="s">
        <v>18</v>
      </c>
      <c r="B51" s="150"/>
      <c r="C51" s="58"/>
      <c r="D51" s="4"/>
      <c r="E51" s="11">
        <v>0</v>
      </c>
      <c r="F51" s="94">
        <f t="shared" si="7"/>
        <v>0</v>
      </c>
      <c r="H51" s="19"/>
      <c r="I51" s="19"/>
      <c r="J51" s="19"/>
      <c r="K51" s="28" t="s">
        <v>67</v>
      </c>
    </row>
    <row r="52" spans="1:14" ht="12.75" customHeight="1" x14ac:dyDescent="0.25">
      <c r="A52" s="149" t="s">
        <v>19</v>
      </c>
      <c r="B52" s="150"/>
      <c r="C52" s="58"/>
      <c r="D52" s="4"/>
      <c r="E52" s="11">
        <v>0</v>
      </c>
      <c r="F52" s="94">
        <f t="shared" si="7"/>
        <v>0</v>
      </c>
      <c r="H52" s="19"/>
      <c r="I52" s="19"/>
      <c r="J52" s="19"/>
    </row>
    <row r="53" spans="1:14" ht="12.75" customHeight="1" x14ac:dyDescent="0.3">
      <c r="A53" s="151" t="s">
        <v>24</v>
      </c>
      <c r="B53" s="152"/>
      <c r="C53" s="61"/>
      <c r="D53" s="112"/>
      <c r="E53" s="12">
        <f>ROUND(SUM(E48:E52),0)</f>
        <v>0</v>
      </c>
      <c r="F53" s="12">
        <f t="shared" si="7"/>
        <v>0</v>
      </c>
      <c r="H53" s="20"/>
      <c r="I53" s="19"/>
      <c r="J53" s="19"/>
      <c r="K53" s="57"/>
    </row>
    <row r="54" spans="1:14" ht="12.75" customHeight="1" x14ac:dyDescent="0.3">
      <c r="A54" s="164"/>
      <c r="B54" s="165"/>
      <c r="C54" s="61"/>
      <c r="D54" s="113"/>
      <c r="E54" s="12"/>
      <c r="F54" s="94"/>
      <c r="H54" s="20"/>
      <c r="I54" s="19"/>
      <c r="J54" s="19"/>
    </row>
    <row r="55" spans="1:14" ht="13" x14ac:dyDescent="0.3">
      <c r="A55" s="166" t="s">
        <v>10</v>
      </c>
      <c r="B55" s="167"/>
      <c r="C55" s="103"/>
      <c r="D55" s="5"/>
      <c r="E55" s="11"/>
      <c r="F55" s="94"/>
      <c r="H55" s="19"/>
      <c r="I55" s="19"/>
      <c r="J55" s="19"/>
    </row>
    <row r="56" spans="1:14" x14ac:dyDescent="0.25">
      <c r="A56" s="149" t="s">
        <v>20</v>
      </c>
      <c r="B56" s="150"/>
      <c r="C56" s="58"/>
      <c r="D56" s="4"/>
      <c r="E56" s="11">
        <v>0</v>
      </c>
      <c r="F56" s="94">
        <f t="shared" ref="F56:F62" si="8">ROUND(SUM(E56:E56),0)</f>
        <v>0</v>
      </c>
      <c r="H56" s="19"/>
      <c r="I56" s="19"/>
      <c r="J56" s="19"/>
    </row>
    <row r="57" spans="1:14" x14ac:dyDescent="0.25">
      <c r="A57" s="149" t="s">
        <v>45</v>
      </c>
      <c r="B57" s="150"/>
      <c r="C57" s="58"/>
      <c r="D57" s="4"/>
      <c r="E57" s="11">
        <v>0</v>
      </c>
      <c r="F57" s="94">
        <f t="shared" si="8"/>
        <v>0</v>
      </c>
      <c r="H57" s="19"/>
      <c r="I57" s="19"/>
      <c r="J57" s="19"/>
    </row>
    <row r="58" spans="1:14" x14ac:dyDescent="0.25">
      <c r="A58" s="149" t="s">
        <v>21</v>
      </c>
      <c r="B58" s="150"/>
      <c r="C58" s="58"/>
      <c r="D58" s="4"/>
      <c r="E58" s="11">
        <v>0</v>
      </c>
      <c r="F58" s="94">
        <f t="shared" si="8"/>
        <v>0</v>
      </c>
      <c r="H58" s="19"/>
      <c r="I58" s="19"/>
      <c r="J58" s="19"/>
    </row>
    <row r="59" spans="1:14" x14ac:dyDescent="0.25">
      <c r="A59" s="149" t="s">
        <v>22</v>
      </c>
      <c r="B59" s="150"/>
      <c r="C59" s="58"/>
      <c r="D59" s="4"/>
      <c r="E59" s="11">
        <v>0</v>
      </c>
      <c r="F59" s="94">
        <f t="shared" si="8"/>
        <v>0</v>
      </c>
      <c r="H59" s="72" t="s">
        <v>38</v>
      </c>
      <c r="I59" s="72" t="s">
        <v>39</v>
      </c>
      <c r="J59" s="19"/>
      <c r="K59" s="115" t="s">
        <v>96</v>
      </c>
    </row>
    <row r="60" spans="1:14" ht="13" x14ac:dyDescent="0.3">
      <c r="A60" s="149" t="s">
        <v>28</v>
      </c>
      <c r="B60" s="150"/>
      <c r="C60" s="58">
        <f>C22</f>
        <v>0</v>
      </c>
      <c r="D60" s="4"/>
      <c r="E60" s="27">
        <f>ROUND((H60*1)*I60*C60,0)</f>
        <v>0</v>
      </c>
      <c r="F60" s="94">
        <f t="shared" si="8"/>
        <v>0</v>
      </c>
      <c r="H60" s="16">
        <f>369.65*1.05</f>
        <v>388.13249999999999</v>
      </c>
      <c r="I60" s="9">
        <v>24</v>
      </c>
      <c r="J60" s="21"/>
      <c r="K60" s="28" t="s">
        <v>95</v>
      </c>
      <c r="N60" s="66" t="s">
        <v>77</v>
      </c>
    </row>
    <row r="61" spans="1:14" ht="13" x14ac:dyDescent="0.3">
      <c r="A61" s="149" t="s">
        <v>80</v>
      </c>
      <c r="B61" s="150"/>
      <c r="C61" s="59"/>
      <c r="D61" s="4"/>
      <c r="E61" s="11">
        <v>0</v>
      </c>
      <c r="F61" s="94">
        <f t="shared" si="8"/>
        <v>0</v>
      </c>
      <c r="J61" s="22"/>
      <c r="K61" s="28" t="s">
        <v>69</v>
      </c>
    </row>
    <row r="62" spans="1:14" ht="13" x14ac:dyDescent="0.3">
      <c r="A62" s="151" t="s">
        <v>23</v>
      </c>
      <c r="B62" s="152"/>
      <c r="C62" s="61"/>
      <c r="D62" s="112"/>
      <c r="E62" s="12">
        <f>ROUND(SUM(E56:E61),0)</f>
        <v>0</v>
      </c>
      <c r="F62" s="12">
        <f t="shared" si="8"/>
        <v>0</v>
      </c>
      <c r="H62" s="20"/>
      <c r="I62" s="20"/>
      <c r="J62" s="19"/>
    </row>
    <row r="63" spans="1:14" ht="13" x14ac:dyDescent="0.3">
      <c r="A63" s="95"/>
      <c r="B63" s="81"/>
      <c r="C63" s="80"/>
      <c r="D63" s="114"/>
      <c r="E63" s="82"/>
      <c r="F63" s="96"/>
      <c r="H63" s="20"/>
      <c r="I63" s="20"/>
      <c r="J63" s="19"/>
    </row>
    <row r="64" spans="1:14" ht="13.5" thickBot="1" x14ac:dyDescent="0.35">
      <c r="A64" s="153" t="s">
        <v>11</v>
      </c>
      <c r="B64" s="154"/>
      <c r="C64" s="62"/>
      <c r="D64" s="62"/>
      <c r="E64" s="13">
        <f>ROUND(E35+E40+E45+E53+E62,0)</f>
        <v>0</v>
      </c>
      <c r="F64" s="97">
        <f>ROUND(SUM(E64:E64),0)</f>
        <v>0</v>
      </c>
      <c r="H64" s="20"/>
      <c r="I64" s="20"/>
      <c r="J64" s="20"/>
      <c r="K64" s="3"/>
    </row>
    <row r="65" spans="1:11" s="3" customFormat="1" ht="13" x14ac:dyDescent="0.3">
      <c r="A65" s="155" t="s">
        <v>97</v>
      </c>
      <c r="B65" s="156"/>
      <c r="C65" s="104"/>
      <c r="D65" s="8"/>
      <c r="E65" s="25">
        <f>ROUND(E64-E40-E59-E60,0)</f>
        <v>0</v>
      </c>
      <c r="F65" s="98">
        <f>ROUND(SUM(E65:E65),0)</f>
        <v>0</v>
      </c>
      <c r="G65" s="1"/>
      <c r="H65" s="19"/>
      <c r="I65" s="19"/>
      <c r="J65" s="19"/>
      <c r="K65" s="28" t="s">
        <v>70</v>
      </c>
    </row>
    <row r="66" spans="1:11" ht="13.5" thickBot="1" x14ac:dyDescent="0.35">
      <c r="A66" s="157" t="s">
        <v>40</v>
      </c>
      <c r="B66" s="158"/>
      <c r="C66" s="105">
        <v>0.52</v>
      </c>
      <c r="D66" s="10"/>
      <c r="E66" s="14">
        <f>ROUND(E65*$C$66,0)</f>
        <v>0</v>
      </c>
      <c r="F66" s="99">
        <f>ROUND(SUM(E66:E66),0)</f>
        <v>0</v>
      </c>
      <c r="H66" s="20"/>
      <c r="I66" s="19"/>
      <c r="J66" s="19"/>
      <c r="K66" s="28" t="s">
        <v>71</v>
      </c>
    </row>
    <row r="67" spans="1:11" ht="13.5" thickBot="1" x14ac:dyDescent="0.35">
      <c r="A67" s="159" t="s">
        <v>12</v>
      </c>
      <c r="B67" s="160"/>
      <c r="C67" s="71"/>
      <c r="D67" s="71"/>
      <c r="E67" s="15">
        <f>ROUND(E66+E64,0)</f>
        <v>0</v>
      </c>
      <c r="F67" s="100">
        <f>ROUND(SUM(E67:E67),0)</f>
        <v>0</v>
      </c>
      <c r="H67" s="20"/>
      <c r="I67" s="20"/>
      <c r="J67" s="20"/>
      <c r="K67" s="28" t="s">
        <v>72</v>
      </c>
    </row>
    <row r="68" spans="1:11" ht="12.75" customHeight="1" thickBot="1" x14ac:dyDescent="0.35">
      <c r="A68" s="161" t="s">
        <v>27</v>
      </c>
      <c r="B68" s="162"/>
      <c r="C68" s="162"/>
      <c r="D68" s="162"/>
      <c r="E68" s="163"/>
      <c r="F68" s="147">
        <f>F67</f>
        <v>0</v>
      </c>
      <c r="K68" s="28" t="s">
        <v>73</v>
      </c>
    </row>
    <row r="69" spans="1:11" ht="12.75" customHeight="1" x14ac:dyDescent="0.25">
      <c r="E69"/>
    </row>
    <row r="70" spans="1:11" ht="13" x14ac:dyDescent="0.3">
      <c r="A70" s="28" t="s">
        <v>49</v>
      </c>
      <c r="B70" s="28"/>
      <c r="C70" s="29"/>
      <c r="D70" s="29"/>
      <c r="E70" s="28"/>
      <c r="F70" s="28"/>
    </row>
    <row r="71" spans="1:11" ht="13" x14ac:dyDescent="0.3">
      <c r="A71" s="29" t="s">
        <v>81</v>
      </c>
      <c r="B71" s="29"/>
      <c r="C71" s="29"/>
      <c r="D71" s="29"/>
      <c r="E71" s="28"/>
      <c r="F71" s="28"/>
    </row>
    <row r="72" spans="1:11" x14ac:dyDescent="0.25">
      <c r="A72" s="116" t="s">
        <v>82</v>
      </c>
      <c r="E72"/>
    </row>
    <row r="73" spans="1:11" x14ac:dyDescent="0.25">
      <c r="E73"/>
    </row>
    <row r="74" spans="1:11" x14ac:dyDescent="0.25">
      <c r="E74"/>
    </row>
    <row r="75" spans="1:11" x14ac:dyDescent="0.25">
      <c r="E75"/>
    </row>
    <row r="76" spans="1:11" x14ac:dyDescent="0.25">
      <c r="E76"/>
    </row>
    <row r="77" spans="1:11" x14ac:dyDescent="0.25">
      <c r="E77"/>
    </row>
    <row r="78" spans="1:11" x14ac:dyDescent="0.25">
      <c r="E78"/>
    </row>
    <row r="79" spans="1:11" x14ac:dyDescent="0.25">
      <c r="E79"/>
    </row>
    <row r="80" spans="1:11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</sheetData>
  <sheetProtection selectLockedCells="1" selectUnlockedCells="1"/>
  <mergeCells count="57">
    <mergeCell ref="A22:B22"/>
    <mergeCell ref="A1:F1"/>
    <mergeCell ref="A7:F7"/>
    <mergeCell ref="H7:I7"/>
    <mergeCell ref="A8:B10"/>
    <mergeCell ref="E8:F8"/>
    <mergeCell ref="H10:I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E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hyperlinks>
    <hyperlink ref="N60" r:id="rId1" display="https://studentaccounts.ucf.edu/tf-graduate/" xr:uid="{A74826C0-DB8F-493F-B48C-F6B3DFE0B55C}"/>
    <hyperlink ref="N26" r:id="rId2" display="https://hr.ucf.edu/document/payroll-guidelines/" xr:uid="{787C3A67-D495-4D78-B905-CCA9E8C11919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workbookViewId="0">
      <selection activeCell="A29" sqref="A29"/>
    </sheetView>
  </sheetViews>
  <sheetFormatPr defaultRowHeight="12.5" x14ac:dyDescent="0.25"/>
  <cols>
    <col min="2" max="2" width="50.1796875" customWidth="1"/>
  </cols>
  <sheetData>
    <row r="1" spans="1:6" ht="14" x14ac:dyDescent="0.3">
      <c r="A1" s="178" t="s">
        <v>85</v>
      </c>
      <c r="B1" s="178"/>
      <c r="C1" s="178"/>
      <c r="D1" s="178"/>
      <c r="E1" s="73"/>
      <c r="F1" s="73"/>
    </row>
    <row r="2" spans="1:6" ht="13" thickBot="1" x14ac:dyDescent="0.3"/>
    <row r="3" spans="1:6" ht="13.5" thickBot="1" x14ac:dyDescent="0.3">
      <c r="A3" s="188" t="s">
        <v>54</v>
      </c>
      <c r="B3" s="189"/>
      <c r="C3" s="189"/>
      <c r="D3" s="190"/>
    </row>
    <row r="4" spans="1:6" ht="15" thickBot="1" x14ac:dyDescent="0.4">
      <c r="A4" s="56" t="s">
        <v>57</v>
      </c>
      <c r="B4" s="51" t="s">
        <v>58</v>
      </c>
      <c r="C4" s="53" t="s">
        <v>55</v>
      </c>
      <c r="D4" s="52" t="s">
        <v>56</v>
      </c>
    </row>
    <row r="5" spans="1:6" ht="15" thickBot="1" x14ac:dyDescent="0.4">
      <c r="A5" s="41">
        <v>1</v>
      </c>
      <c r="B5" s="42" t="s">
        <v>93</v>
      </c>
      <c r="C5" s="54">
        <v>300</v>
      </c>
      <c r="D5" s="40">
        <f>A5*C5</f>
        <v>300</v>
      </c>
    </row>
    <row r="6" spans="1:6" ht="15" thickBot="1" x14ac:dyDescent="0.4">
      <c r="A6" s="41">
        <v>4</v>
      </c>
      <c r="B6" s="42" t="s">
        <v>89</v>
      </c>
      <c r="C6" s="55">
        <v>160</v>
      </c>
      <c r="D6" s="40">
        <f>A6*C6</f>
        <v>640</v>
      </c>
    </row>
    <row r="7" spans="1:6" ht="15" thickBot="1" x14ac:dyDescent="0.4">
      <c r="A7" s="41">
        <v>5</v>
      </c>
      <c r="B7" s="42" t="s">
        <v>90</v>
      </c>
      <c r="C7" s="55">
        <v>36</v>
      </c>
      <c r="D7" s="40">
        <f t="shared" ref="D7:D12" si="0">A7*C7</f>
        <v>180</v>
      </c>
    </row>
    <row r="8" spans="1:6" ht="15" thickBot="1" x14ac:dyDescent="0.4">
      <c r="A8" s="41">
        <v>5</v>
      </c>
      <c r="B8" s="42" t="s">
        <v>91</v>
      </c>
      <c r="C8" s="55">
        <v>12</v>
      </c>
      <c r="D8" s="40">
        <f t="shared" si="0"/>
        <v>60</v>
      </c>
    </row>
    <row r="9" spans="1:6" ht="15" thickBot="1" x14ac:dyDescent="0.4">
      <c r="A9" s="41">
        <v>0.44500000000000001</v>
      </c>
      <c r="B9" s="42" t="s">
        <v>92</v>
      </c>
      <c r="C9" s="78">
        <v>40</v>
      </c>
      <c r="D9" s="40">
        <f t="shared" si="0"/>
        <v>17.8</v>
      </c>
    </row>
    <row r="10" spans="1:6" ht="15" thickBot="1" x14ac:dyDescent="0.4">
      <c r="A10" s="41">
        <v>1</v>
      </c>
      <c r="B10" s="42" t="s">
        <v>88</v>
      </c>
      <c r="C10" s="55">
        <v>12</v>
      </c>
      <c r="D10" s="40">
        <f t="shared" si="0"/>
        <v>12</v>
      </c>
    </row>
    <row r="11" spans="1:6" ht="15" thickBot="1" x14ac:dyDescent="0.4">
      <c r="A11" s="41">
        <v>1</v>
      </c>
      <c r="B11" s="42" t="s">
        <v>87</v>
      </c>
      <c r="C11" s="55">
        <v>90</v>
      </c>
      <c r="D11" s="40">
        <f t="shared" si="0"/>
        <v>90</v>
      </c>
    </row>
    <row r="12" spans="1:6" ht="15" thickBot="1" x14ac:dyDescent="0.4">
      <c r="A12" s="41">
        <v>1</v>
      </c>
      <c r="B12" s="42" t="s">
        <v>59</v>
      </c>
      <c r="C12" s="55">
        <v>200</v>
      </c>
      <c r="D12" s="40">
        <f t="shared" si="0"/>
        <v>200</v>
      </c>
    </row>
    <row r="13" spans="1:6" ht="15" thickBot="1" x14ac:dyDescent="0.4">
      <c r="A13" s="47">
        <v>1</v>
      </c>
      <c r="B13" s="48" t="s">
        <v>60</v>
      </c>
      <c r="C13" s="49"/>
      <c r="D13" s="50">
        <f>ROUND(SUM(D5:D12),0)</f>
        <v>1500</v>
      </c>
    </row>
    <row r="14" spans="1:6" ht="15.5" thickTop="1" thickBot="1" x14ac:dyDescent="0.4">
      <c r="A14" s="43">
        <v>0</v>
      </c>
      <c r="B14" s="45" t="s">
        <v>61</v>
      </c>
      <c r="C14" s="44"/>
      <c r="D14" s="46">
        <f>ROUND(D13*A14,0)</f>
        <v>0</v>
      </c>
      <c r="F14" s="115" t="s">
        <v>114</v>
      </c>
    </row>
    <row r="16" spans="1:6" ht="13" thickBot="1" x14ac:dyDescent="0.3"/>
    <row r="17" spans="1:6" ht="13.5" thickBot="1" x14ac:dyDescent="0.3">
      <c r="A17" s="188" t="s">
        <v>62</v>
      </c>
      <c r="B17" s="189"/>
      <c r="C17" s="189"/>
      <c r="D17" s="190"/>
    </row>
    <row r="18" spans="1:6" ht="15" thickBot="1" x14ac:dyDescent="0.4">
      <c r="A18" s="56" t="s">
        <v>57</v>
      </c>
      <c r="B18" s="51" t="s">
        <v>58</v>
      </c>
      <c r="C18" s="53" t="s">
        <v>55</v>
      </c>
      <c r="D18" s="52" t="s">
        <v>56</v>
      </c>
    </row>
    <row r="19" spans="1:6" ht="15" thickBot="1" x14ac:dyDescent="0.4">
      <c r="A19" s="41">
        <v>1</v>
      </c>
      <c r="B19" s="42" t="s">
        <v>93</v>
      </c>
      <c r="C19" s="54">
        <v>800</v>
      </c>
      <c r="D19" s="40">
        <f>A19*C19</f>
        <v>800</v>
      </c>
    </row>
    <row r="20" spans="1:6" ht="15" thickBot="1" x14ac:dyDescent="0.4">
      <c r="A20" s="41">
        <v>4</v>
      </c>
      <c r="B20" s="42" t="s">
        <v>89</v>
      </c>
      <c r="C20" s="55">
        <v>250</v>
      </c>
      <c r="D20" s="40">
        <f>A20*C20</f>
        <v>1000</v>
      </c>
    </row>
    <row r="21" spans="1:6" ht="15" thickBot="1" x14ac:dyDescent="0.4">
      <c r="A21" s="41">
        <v>5</v>
      </c>
      <c r="B21" s="42" t="s">
        <v>90</v>
      </c>
      <c r="C21" s="55">
        <v>36</v>
      </c>
      <c r="D21" s="40">
        <f t="shared" ref="D21:D26" si="1">A21*C21</f>
        <v>180</v>
      </c>
    </row>
    <row r="22" spans="1:6" ht="15" thickBot="1" x14ac:dyDescent="0.4">
      <c r="A22" s="41">
        <v>5</v>
      </c>
      <c r="B22" s="42" t="s">
        <v>91</v>
      </c>
      <c r="C22" s="55">
        <v>12</v>
      </c>
      <c r="D22" s="40">
        <f t="shared" si="1"/>
        <v>60</v>
      </c>
    </row>
    <row r="23" spans="1:6" ht="15" thickBot="1" x14ac:dyDescent="0.4">
      <c r="A23" s="41">
        <v>0.44500000000000001</v>
      </c>
      <c r="B23" s="42" t="s">
        <v>92</v>
      </c>
      <c r="C23" s="78">
        <v>40</v>
      </c>
      <c r="D23" s="40">
        <f t="shared" si="1"/>
        <v>17.8</v>
      </c>
    </row>
    <row r="24" spans="1:6" ht="15" thickBot="1" x14ac:dyDescent="0.4">
      <c r="A24" s="41">
        <v>1</v>
      </c>
      <c r="B24" s="42" t="s">
        <v>88</v>
      </c>
      <c r="C24" s="55">
        <v>12</v>
      </c>
      <c r="D24" s="40">
        <f t="shared" si="1"/>
        <v>12</v>
      </c>
    </row>
    <row r="25" spans="1:6" ht="15" thickBot="1" x14ac:dyDescent="0.4">
      <c r="A25" s="41">
        <v>1</v>
      </c>
      <c r="B25" s="42" t="s">
        <v>87</v>
      </c>
      <c r="C25" s="55">
        <v>130</v>
      </c>
      <c r="D25" s="40">
        <f t="shared" si="1"/>
        <v>130</v>
      </c>
    </row>
    <row r="26" spans="1:6" ht="15" thickBot="1" x14ac:dyDescent="0.4">
      <c r="A26" s="41">
        <v>1</v>
      </c>
      <c r="B26" s="42" t="s">
        <v>59</v>
      </c>
      <c r="C26" s="55">
        <v>800</v>
      </c>
      <c r="D26" s="40">
        <f t="shared" si="1"/>
        <v>800</v>
      </c>
    </row>
    <row r="27" spans="1:6" ht="15" thickBot="1" x14ac:dyDescent="0.4">
      <c r="A27" s="47">
        <v>1</v>
      </c>
      <c r="B27" s="48" t="s">
        <v>60</v>
      </c>
      <c r="C27" s="49"/>
      <c r="D27" s="50">
        <f>ROUND(SUM(D19:D26),0)</f>
        <v>3000</v>
      </c>
    </row>
    <row r="28" spans="1:6" ht="15.5" thickTop="1" thickBot="1" x14ac:dyDescent="0.4">
      <c r="A28" s="43">
        <v>0</v>
      </c>
      <c r="B28" s="45" t="s">
        <v>61</v>
      </c>
      <c r="C28" s="44"/>
      <c r="D28" s="46">
        <f>ROUND(D27*A28,0)</f>
        <v>0</v>
      </c>
      <c r="F28" s="115" t="s">
        <v>114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zoomScaleNormal="100" workbookViewId="0">
      <selection sqref="A1:P1"/>
    </sheetView>
  </sheetViews>
  <sheetFormatPr defaultRowHeight="12.5" x14ac:dyDescent="0.25"/>
  <sheetData>
    <row r="1" spans="1:16" ht="15.5" x14ac:dyDescent="0.35">
      <c r="A1" s="191" t="s">
        <v>94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</row>
    <row r="91" spans="1:3" x14ac:dyDescent="0.25">
      <c r="A91" s="66"/>
      <c r="C91" s="66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Cumulative Budget</vt:lpstr>
      <vt:lpstr>PI Budget - 1Yr</vt:lpstr>
      <vt:lpstr>Co-PI1 Budget - 1Yr</vt:lpstr>
      <vt:lpstr>Co-PI2 Budget - 1Yr</vt:lpstr>
      <vt:lpstr>Co-PI3 Budget - 1Yr</vt:lpstr>
      <vt:lpstr>Co-PI4 Budget - 1Yr</vt:lpstr>
      <vt:lpstr>Co-PI5 Budget - 1Yr</vt:lpstr>
      <vt:lpstr>Travel Budget Example</vt:lpstr>
      <vt:lpstr>Travel Reference Guide</vt:lpstr>
      <vt:lpstr>'Co-PI1 Budget - 1Yr'!Print_Area</vt:lpstr>
      <vt:lpstr>'Co-PI2 Budget - 1Yr'!Print_Area</vt:lpstr>
      <vt:lpstr>'Co-PI3 Budget - 1Yr'!Print_Area</vt:lpstr>
      <vt:lpstr>'Co-PI4 Budget - 1Yr'!Print_Area</vt:lpstr>
      <vt:lpstr>'Co-PI5 Budget - 1Yr'!Print_Area</vt:lpstr>
      <vt:lpstr>'Cumulative Budget'!Print_Area</vt:lpstr>
      <vt:lpstr>'PI Budget - 1Yr'!Print_Area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Monique Gregory</cp:lastModifiedBy>
  <cp:lastPrinted>2022-07-21T14:04:26Z</cp:lastPrinted>
  <dcterms:created xsi:type="dcterms:W3CDTF">2009-01-21T15:59:47Z</dcterms:created>
  <dcterms:modified xsi:type="dcterms:W3CDTF">2023-08-01T14:08:52Z</dcterms:modified>
</cp:coreProperties>
</file>