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S\COS Proposals\Admin\Budget\Budget Templates (FY 2023-2024)\"/>
    </mc:Choice>
  </mc:AlternateContent>
  <xr:revisionPtr revIDLastSave="0" documentId="13_ncr:1_{253569FE-215C-41B2-8BC9-E22ABAF3B94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umulative Budget" sheetId="3" r:id="rId1"/>
    <sheet name="PI Budget - 3Yr" sheetId="1" r:id="rId2"/>
    <sheet name="Co-PI1 Budget - 3Yr" sheetId="6" r:id="rId3"/>
    <sheet name="Co-PI2 Budget - 3Yr" sheetId="7" r:id="rId4"/>
    <sheet name="Co-PI3 Budget - 3Yr" sheetId="8" r:id="rId5"/>
    <sheet name="Co-PI4 Budget - 3Yr" sheetId="9" r:id="rId6"/>
    <sheet name="Co-PI5 Budget - 3Yr" sheetId="10" r:id="rId7"/>
    <sheet name="Travel Budget Example" sheetId="4" r:id="rId8"/>
    <sheet name="Travel Reference Guide" sheetId="5" r:id="rId9"/>
  </sheets>
  <definedNames>
    <definedName name="_xlnm.Print_Area" localSheetId="2">'Co-PI1 Budget - 3Yr'!$A$2:$H$73</definedName>
    <definedName name="_xlnm.Print_Area" localSheetId="3">'Co-PI2 Budget - 3Yr'!$A$2:$H$73</definedName>
    <definedName name="_xlnm.Print_Area" localSheetId="4">'Co-PI3 Budget - 3Yr'!$A$2:$H$73</definedName>
    <definedName name="_xlnm.Print_Area" localSheetId="5">'Co-PI4 Budget - 3Yr'!$A$2:$H$73</definedName>
    <definedName name="_xlnm.Print_Area" localSheetId="6">'Co-PI5 Budget - 3Yr'!$A$2:$H$73</definedName>
    <definedName name="_xlnm.Print_Area" localSheetId="0">'Cumulative Budget'!$A$2:$H$69</definedName>
    <definedName name="_xlnm.Print_Area" localSheetId="1">'PI Budget - 3Yr'!$A$2:$H$73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0" l="1"/>
  <c r="J60" i="9"/>
  <c r="J60" i="8"/>
  <c r="J60" i="7"/>
  <c r="J60" i="6"/>
  <c r="E60" i="6" s="1"/>
  <c r="G60" i="6" s="1"/>
  <c r="J60" i="1"/>
  <c r="E60" i="1" s="1"/>
  <c r="F40" i="10"/>
  <c r="E40" i="10"/>
  <c r="H39" i="10"/>
  <c r="H38" i="10"/>
  <c r="F40" i="9"/>
  <c r="E40" i="9"/>
  <c r="H39" i="9"/>
  <c r="H38" i="9"/>
  <c r="F40" i="8"/>
  <c r="E40" i="8"/>
  <c r="H39" i="8"/>
  <c r="H38" i="8"/>
  <c r="F40" i="7"/>
  <c r="E40" i="7"/>
  <c r="G40" i="7"/>
  <c r="H40" i="7"/>
  <c r="H39" i="7"/>
  <c r="H38" i="7"/>
  <c r="G40" i="6"/>
  <c r="F40" i="6"/>
  <c r="H40" i="6"/>
  <c r="E40" i="6"/>
  <c r="H39" i="6"/>
  <c r="H38" i="6"/>
  <c r="F40" i="1"/>
  <c r="E40" i="1"/>
  <c r="G40" i="1"/>
  <c r="H40" i="1"/>
  <c r="H39" i="1"/>
  <c r="H38" i="1"/>
  <c r="F40" i="3"/>
  <c r="E40" i="3"/>
  <c r="G40" i="3" s="1"/>
  <c r="H39" i="3"/>
  <c r="H38" i="3"/>
  <c r="G61" i="3"/>
  <c r="G59" i="3"/>
  <c r="G58" i="3"/>
  <c r="G57" i="3"/>
  <c r="G56" i="3"/>
  <c r="G52" i="3"/>
  <c r="G51" i="3"/>
  <c r="G50" i="3"/>
  <c r="G49" i="3"/>
  <c r="G48" i="3"/>
  <c r="G26" i="3"/>
  <c r="O16" i="10"/>
  <c r="O15" i="10"/>
  <c r="O14" i="10"/>
  <c r="O13" i="10"/>
  <c r="O12" i="10"/>
  <c r="N16" i="10"/>
  <c r="N15" i="10"/>
  <c r="N14" i="10"/>
  <c r="N13" i="10"/>
  <c r="N12" i="10"/>
  <c r="G53" i="10"/>
  <c r="G53" i="9"/>
  <c r="G53" i="8"/>
  <c r="G53" i="7"/>
  <c r="G53" i="6"/>
  <c r="G53" i="1"/>
  <c r="G40" i="10"/>
  <c r="H40" i="10"/>
  <c r="G40" i="9"/>
  <c r="H40" i="9"/>
  <c r="H40" i="8"/>
  <c r="G40" i="8"/>
  <c r="G53" i="3"/>
  <c r="H26" i="3"/>
  <c r="F48" i="3"/>
  <c r="F49" i="3"/>
  <c r="F50" i="3"/>
  <c r="F51" i="3"/>
  <c r="F52" i="3"/>
  <c r="F56" i="3"/>
  <c r="F57" i="3"/>
  <c r="F58" i="3"/>
  <c r="F59" i="3"/>
  <c r="F61" i="3"/>
  <c r="F26" i="3"/>
  <c r="E48" i="3"/>
  <c r="E49" i="3"/>
  <c r="E50" i="3"/>
  <c r="E51" i="3"/>
  <c r="E52" i="3"/>
  <c r="E56" i="3"/>
  <c r="E57" i="3"/>
  <c r="E58" i="3"/>
  <c r="E59" i="3"/>
  <c r="E61" i="3"/>
  <c r="E26" i="3"/>
  <c r="E23" i="3"/>
  <c r="E24" i="3"/>
  <c r="E25" i="3"/>
  <c r="H61" i="10"/>
  <c r="H59" i="10"/>
  <c r="H58" i="10"/>
  <c r="H57" i="10"/>
  <c r="H56" i="10"/>
  <c r="H52" i="10"/>
  <c r="H51" i="10"/>
  <c r="H50" i="10"/>
  <c r="H49" i="10"/>
  <c r="H48" i="10"/>
  <c r="H61" i="9"/>
  <c r="H59" i="9"/>
  <c r="H58" i="9"/>
  <c r="H57" i="9"/>
  <c r="H56" i="9"/>
  <c r="H52" i="9"/>
  <c r="H51" i="9"/>
  <c r="H50" i="9"/>
  <c r="H49" i="9"/>
  <c r="H48" i="9"/>
  <c r="H61" i="8"/>
  <c r="H59" i="8"/>
  <c r="H58" i="8"/>
  <c r="H57" i="8"/>
  <c r="H56" i="8"/>
  <c r="H52" i="8"/>
  <c r="H51" i="8"/>
  <c r="H50" i="8"/>
  <c r="H49" i="8"/>
  <c r="H48" i="8"/>
  <c r="H61" i="7"/>
  <c r="H59" i="7"/>
  <c r="H58" i="7"/>
  <c r="H57" i="7"/>
  <c r="H56" i="7"/>
  <c r="H52" i="7"/>
  <c r="H51" i="7"/>
  <c r="H50" i="7"/>
  <c r="H49" i="7"/>
  <c r="H48" i="7"/>
  <c r="H61" i="6"/>
  <c r="H59" i="6"/>
  <c r="H58" i="6"/>
  <c r="H57" i="6"/>
  <c r="H56" i="6"/>
  <c r="H52" i="6"/>
  <c r="H51" i="6"/>
  <c r="H50" i="6"/>
  <c r="H49" i="6"/>
  <c r="H48" i="6"/>
  <c r="H49" i="1"/>
  <c r="H50" i="1"/>
  <c r="H51" i="1"/>
  <c r="H52" i="1"/>
  <c r="H56" i="1"/>
  <c r="H57" i="1"/>
  <c r="H58" i="1"/>
  <c r="H59" i="1"/>
  <c r="H61" i="1"/>
  <c r="H48" i="1"/>
  <c r="F25" i="10"/>
  <c r="G25" i="10"/>
  <c r="G32" i="10"/>
  <c r="F24" i="10"/>
  <c r="G24" i="10"/>
  <c r="F23" i="10"/>
  <c r="G23" i="10"/>
  <c r="F25" i="9"/>
  <c r="G25" i="9"/>
  <c r="G32" i="9"/>
  <c r="H32" i="9" s="1"/>
  <c r="F24" i="9"/>
  <c r="G24" i="9"/>
  <c r="F23" i="9"/>
  <c r="G23" i="9"/>
  <c r="F25" i="8"/>
  <c r="G25" i="8"/>
  <c r="G32" i="8"/>
  <c r="F24" i="8"/>
  <c r="G24" i="8"/>
  <c r="F23" i="8"/>
  <c r="G23" i="8"/>
  <c r="F25" i="7"/>
  <c r="G25" i="7"/>
  <c r="G32" i="7"/>
  <c r="F24" i="7"/>
  <c r="G24" i="7"/>
  <c r="F23" i="7"/>
  <c r="G23" i="7"/>
  <c r="F25" i="6"/>
  <c r="G25" i="6"/>
  <c r="G32" i="6"/>
  <c r="F24" i="6"/>
  <c r="G24" i="6"/>
  <c r="F23" i="6"/>
  <c r="G23" i="6"/>
  <c r="F25" i="1"/>
  <c r="G25" i="1"/>
  <c r="F24" i="1"/>
  <c r="G24" i="1"/>
  <c r="F23" i="1"/>
  <c r="G23" i="1"/>
  <c r="F53" i="10"/>
  <c r="E53" i="10"/>
  <c r="F53" i="9"/>
  <c r="E53" i="9"/>
  <c r="F53" i="8"/>
  <c r="E53" i="8"/>
  <c r="H53" i="8"/>
  <c r="F53" i="7"/>
  <c r="E53" i="7"/>
  <c r="H53" i="7"/>
  <c r="F53" i="6"/>
  <c r="E53" i="6"/>
  <c r="F53" i="1"/>
  <c r="E53" i="1"/>
  <c r="G24" i="3"/>
  <c r="G23" i="3"/>
  <c r="G32" i="1"/>
  <c r="G25" i="3"/>
  <c r="H53" i="10"/>
  <c r="H23" i="10"/>
  <c r="H24" i="10"/>
  <c r="H53" i="9"/>
  <c r="F53" i="3"/>
  <c r="H53" i="6"/>
  <c r="E53" i="3"/>
  <c r="H53" i="1"/>
  <c r="H25" i="1"/>
  <c r="H23" i="9"/>
  <c r="H24" i="9"/>
  <c r="H23" i="8"/>
  <c r="H24" i="8"/>
  <c r="H23" i="7"/>
  <c r="H25" i="6"/>
  <c r="H23" i="6"/>
  <c r="H24" i="6"/>
  <c r="F23" i="3"/>
  <c r="F24" i="3"/>
  <c r="F25" i="3"/>
  <c r="F32" i="9"/>
  <c r="F32" i="8"/>
  <c r="F32" i="7"/>
  <c r="F32" i="6"/>
  <c r="H53" i="3"/>
  <c r="H25" i="10"/>
  <c r="H24" i="1"/>
  <c r="H23" i="1"/>
  <c r="H25" i="9"/>
  <c r="H25" i="8"/>
  <c r="H25" i="7"/>
  <c r="H24" i="7"/>
  <c r="F32" i="10"/>
  <c r="F32" i="1"/>
  <c r="C43" i="1"/>
  <c r="C22" i="3"/>
  <c r="D22" i="3"/>
  <c r="C23" i="3"/>
  <c r="D23" i="3"/>
  <c r="C24" i="3"/>
  <c r="D24" i="3"/>
  <c r="C25" i="3"/>
  <c r="D25" i="3"/>
  <c r="D21" i="3"/>
  <c r="C21" i="3"/>
  <c r="D17" i="3"/>
  <c r="D16" i="3"/>
  <c r="D15" i="3"/>
  <c r="D14" i="3"/>
  <c r="D13" i="3"/>
  <c r="D12" i="3"/>
  <c r="B17" i="3"/>
  <c r="J17" i="3" s="1"/>
  <c r="B16" i="3"/>
  <c r="J16" i="3"/>
  <c r="B15" i="3"/>
  <c r="J15" i="3"/>
  <c r="B14" i="3"/>
  <c r="J14" i="3" s="1"/>
  <c r="B13" i="3"/>
  <c r="J13" i="3" s="1"/>
  <c r="M17" i="10"/>
  <c r="N17" i="10"/>
  <c r="C17" i="10"/>
  <c r="E17" i="10"/>
  <c r="M16" i="10"/>
  <c r="C16" i="10"/>
  <c r="E16" i="10"/>
  <c r="M17" i="9"/>
  <c r="C17" i="9"/>
  <c r="E17" i="9"/>
  <c r="M16" i="9"/>
  <c r="C16" i="9"/>
  <c r="E16" i="9"/>
  <c r="M17" i="8"/>
  <c r="C17" i="8"/>
  <c r="E17" i="8"/>
  <c r="M16" i="8"/>
  <c r="C16" i="8"/>
  <c r="E16" i="8"/>
  <c r="M17" i="7"/>
  <c r="C17" i="7"/>
  <c r="E17" i="7"/>
  <c r="M16" i="7"/>
  <c r="C16" i="7"/>
  <c r="E16" i="7"/>
  <c r="M17" i="6"/>
  <c r="C17" i="6"/>
  <c r="E17" i="6"/>
  <c r="M16" i="6"/>
  <c r="C16" i="6"/>
  <c r="E16" i="6"/>
  <c r="M17" i="1"/>
  <c r="C17" i="1"/>
  <c r="E17" i="1"/>
  <c r="M16" i="1"/>
  <c r="C16" i="1"/>
  <c r="E16" i="1"/>
  <c r="O17" i="10"/>
  <c r="O17" i="3"/>
  <c r="N17" i="3"/>
  <c r="N17" i="9"/>
  <c r="O17" i="9"/>
  <c r="N17" i="8"/>
  <c r="O17" i="8"/>
  <c r="S17" i="8"/>
  <c r="N16" i="8"/>
  <c r="O16" i="8"/>
  <c r="S16" i="8"/>
  <c r="N16" i="7"/>
  <c r="O16" i="7"/>
  <c r="S16" i="7"/>
  <c r="N17" i="7"/>
  <c r="O17" i="7"/>
  <c r="N16" i="6"/>
  <c r="O16" i="6"/>
  <c r="S16" i="6"/>
  <c r="N17" i="6"/>
  <c r="O17" i="6"/>
  <c r="S17" i="6"/>
  <c r="N16" i="1"/>
  <c r="O16" i="1"/>
  <c r="N17" i="1"/>
  <c r="O17" i="1"/>
  <c r="E17" i="3"/>
  <c r="Q17" i="10"/>
  <c r="F17" i="10"/>
  <c r="M17" i="3"/>
  <c r="Q17" i="3" s="1"/>
  <c r="Q16" i="10"/>
  <c r="F16" i="10"/>
  <c r="Q16" i="9"/>
  <c r="F16" i="9"/>
  <c r="G16" i="9"/>
  <c r="G16" i="3"/>
  <c r="S16" i="3" s="1"/>
  <c r="N16" i="9"/>
  <c r="M16" i="3"/>
  <c r="Q17" i="9"/>
  <c r="F17" i="9"/>
  <c r="G17" i="9"/>
  <c r="Q16" i="8"/>
  <c r="F16" i="8"/>
  <c r="G16" i="8"/>
  <c r="Q17" i="8"/>
  <c r="F17" i="8"/>
  <c r="G17" i="8"/>
  <c r="Q16" i="7"/>
  <c r="F16" i="7"/>
  <c r="G16" i="7"/>
  <c r="Q17" i="7"/>
  <c r="F17" i="7"/>
  <c r="G17" i="7"/>
  <c r="F16" i="1"/>
  <c r="G16" i="1"/>
  <c r="Q16" i="1"/>
  <c r="Q17" i="1"/>
  <c r="F17" i="1"/>
  <c r="G17" i="1"/>
  <c r="F17" i="6"/>
  <c r="G17" i="6"/>
  <c r="F16" i="6"/>
  <c r="G16" i="6"/>
  <c r="C17" i="3"/>
  <c r="C16" i="3"/>
  <c r="E16" i="3"/>
  <c r="Q16" i="6"/>
  <c r="Q17" i="6"/>
  <c r="G16" i="10"/>
  <c r="S16" i="10"/>
  <c r="R16" i="10"/>
  <c r="N16" i="3"/>
  <c r="O16" i="9"/>
  <c r="O16" i="3"/>
  <c r="S17" i="9"/>
  <c r="S17" i="7"/>
  <c r="R17" i="10"/>
  <c r="G17" i="10"/>
  <c r="S16" i="9"/>
  <c r="R16" i="7"/>
  <c r="S17" i="1"/>
  <c r="H16" i="10"/>
  <c r="S16" i="1"/>
  <c r="R17" i="9"/>
  <c r="Q16" i="3"/>
  <c r="F17" i="3"/>
  <c r="R17" i="3" s="1"/>
  <c r="F16" i="3"/>
  <c r="R16" i="3" s="1"/>
  <c r="R16" i="9"/>
  <c r="R16" i="8"/>
  <c r="R17" i="8"/>
  <c r="R17" i="7"/>
  <c r="R16" i="6"/>
  <c r="R17" i="6"/>
  <c r="R17" i="1"/>
  <c r="R16" i="1"/>
  <c r="S17" i="10"/>
  <c r="G17" i="3"/>
  <c r="S17" i="3"/>
  <c r="H17" i="10"/>
  <c r="H17" i="3"/>
  <c r="H17" i="9"/>
  <c r="H17" i="1"/>
  <c r="H16" i="1"/>
  <c r="H16" i="9"/>
  <c r="H16" i="3"/>
  <c r="H16" i="8"/>
  <c r="H17" i="8"/>
  <c r="H17" i="7"/>
  <c r="H16" i="7"/>
  <c r="H17" i="6"/>
  <c r="H16" i="6"/>
  <c r="C60" i="10"/>
  <c r="C44" i="10"/>
  <c r="C43" i="10"/>
  <c r="E32" i="10"/>
  <c r="H32" i="10" s="1"/>
  <c r="E22" i="10"/>
  <c r="E21" i="10"/>
  <c r="E27" i="10" s="1"/>
  <c r="M15" i="10"/>
  <c r="C15" i="10"/>
  <c r="E15" i="10"/>
  <c r="M14" i="10"/>
  <c r="C14" i="10"/>
  <c r="E14" i="10"/>
  <c r="C13" i="10"/>
  <c r="E13" i="10"/>
  <c r="M12" i="10"/>
  <c r="C12" i="10"/>
  <c r="E12" i="10"/>
  <c r="C60" i="9"/>
  <c r="C44" i="9"/>
  <c r="C43" i="9"/>
  <c r="E22" i="9"/>
  <c r="E21" i="9"/>
  <c r="M15" i="9"/>
  <c r="C15" i="9"/>
  <c r="E15" i="9"/>
  <c r="M14" i="9"/>
  <c r="C14" i="9"/>
  <c r="E14" i="9"/>
  <c r="M13" i="9"/>
  <c r="C13" i="9"/>
  <c r="M12" i="9"/>
  <c r="C12" i="9"/>
  <c r="E12" i="9"/>
  <c r="C60" i="8"/>
  <c r="C44" i="8"/>
  <c r="C43" i="8"/>
  <c r="E32" i="8"/>
  <c r="H32" i="8" s="1"/>
  <c r="E22" i="8"/>
  <c r="E31" i="8" s="1"/>
  <c r="E21" i="8"/>
  <c r="F21" i="8" s="1"/>
  <c r="M15" i="8"/>
  <c r="C15" i="8"/>
  <c r="C15" i="3"/>
  <c r="M14" i="8"/>
  <c r="C14" i="8"/>
  <c r="E14" i="8"/>
  <c r="M13" i="8"/>
  <c r="C13" i="8"/>
  <c r="M12" i="8"/>
  <c r="C12" i="8"/>
  <c r="E12" i="8"/>
  <c r="C60" i="7"/>
  <c r="C44" i="7"/>
  <c r="C43" i="7"/>
  <c r="E32" i="7"/>
  <c r="H32" i="7"/>
  <c r="E22" i="7"/>
  <c r="E21" i="7"/>
  <c r="F21" i="7" s="1"/>
  <c r="M15" i="7"/>
  <c r="C15" i="7"/>
  <c r="E15" i="7"/>
  <c r="M14" i="7"/>
  <c r="C14" i="7"/>
  <c r="M13" i="7"/>
  <c r="C13" i="7"/>
  <c r="M12" i="7"/>
  <c r="C12" i="7"/>
  <c r="E12" i="7"/>
  <c r="C60" i="6"/>
  <c r="C60" i="3" s="1"/>
  <c r="C44" i="6"/>
  <c r="C43" i="6"/>
  <c r="E32" i="6"/>
  <c r="E22" i="6"/>
  <c r="E21" i="6"/>
  <c r="M15" i="6"/>
  <c r="C15" i="6"/>
  <c r="E15" i="6"/>
  <c r="M14" i="6"/>
  <c r="C14" i="6"/>
  <c r="E14" i="6"/>
  <c r="M13" i="6"/>
  <c r="C13" i="6"/>
  <c r="C13" i="3"/>
  <c r="M12" i="6"/>
  <c r="C12" i="6"/>
  <c r="E12" i="6"/>
  <c r="G12" i="6"/>
  <c r="M14" i="1"/>
  <c r="M15" i="1"/>
  <c r="M12" i="1"/>
  <c r="D24" i="4"/>
  <c r="D10" i="4"/>
  <c r="E60" i="10"/>
  <c r="E62" i="10" s="1"/>
  <c r="N15" i="9"/>
  <c r="O15" i="9"/>
  <c r="N12" i="9"/>
  <c r="O12" i="9"/>
  <c r="S12" i="9"/>
  <c r="N13" i="9"/>
  <c r="O13" i="9"/>
  <c r="N14" i="9"/>
  <c r="O14" i="9"/>
  <c r="N14" i="8"/>
  <c r="O14" i="8"/>
  <c r="S14" i="8"/>
  <c r="N12" i="8"/>
  <c r="O12" i="8"/>
  <c r="N13" i="8"/>
  <c r="O13" i="8"/>
  <c r="N13" i="7"/>
  <c r="O13" i="7"/>
  <c r="N15" i="7"/>
  <c r="O15" i="7"/>
  <c r="S15" i="7"/>
  <c r="N12" i="7"/>
  <c r="O12" i="7"/>
  <c r="S12" i="7"/>
  <c r="N12" i="6"/>
  <c r="O12" i="6"/>
  <c r="S12" i="6"/>
  <c r="N15" i="6"/>
  <c r="O15" i="6"/>
  <c r="N14" i="6"/>
  <c r="O14" i="6"/>
  <c r="N15" i="1"/>
  <c r="O15" i="1"/>
  <c r="N14" i="1"/>
  <c r="O14" i="1"/>
  <c r="C43" i="3"/>
  <c r="F21" i="6"/>
  <c r="G21" i="6"/>
  <c r="G30" i="6" s="1"/>
  <c r="H30" i="6" s="1"/>
  <c r="F22" i="6"/>
  <c r="G22" i="6" s="1"/>
  <c r="F13" i="10"/>
  <c r="Q12" i="10"/>
  <c r="F12" i="10"/>
  <c r="F21" i="10"/>
  <c r="G21" i="10" s="1"/>
  <c r="F22" i="10"/>
  <c r="G22" i="10"/>
  <c r="G31" i="10" s="1"/>
  <c r="H31" i="10" s="1"/>
  <c r="Q14" i="10"/>
  <c r="F14" i="10"/>
  <c r="F15" i="10"/>
  <c r="Q15" i="10"/>
  <c r="Q15" i="9"/>
  <c r="F15" i="9"/>
  <c r="G15" i="9"/>
  <c r="F21" i="9"/>
  <c r="F27" i="9" s="1"/>
  <c r="F22" i="9"/>
  <c r="G22" i="9" s="1"/>
  <c r="G31" i="9" s="1"/>
  <c r="Q12" i="9"/>
  <c r="F12" i="9"/>
  <c r="G12" i="9"/>
  <c r="F14" i="9"/>
  <c r="G14" i="9"/>
  <c r="Q14" i="9"/>
  <c r="F14" i="8"/>
  <c r="G14" i="8"/>
  <c r="Q14" i="8"/>
  <c r="M15" i="3"/>
  <c r="N15" i="8"/>
  <c r="F12" i="8"/>
  <c r="G12" i="8"/>
  <c r="S12" i="8"/>
  <c r="Q12" i="8"/>
  <c r="F22" i="8"/>
  <c r="G22" i="8" s="1"/>
  <c r="N14" i="7"/>
  <c r="M14" i="3"/>
  <c r="Q15" i="7"/>
  <c r="F15" i="7"/>
  <c r="G15" i="7"/>
  <c r="F12" i="7"/>
  <c r="G12" i="7"/>
  <c r="Q12" i="7"/>
  <c r="N13" i="6"/>
  <c r="M13" i="3"/>
  <c r="N12" i="1"/>
  <c r="M12" i="3"/>
  <c r="Q12" i="3" s="1"/>
  <c r="F15" i="6"/>
  <c r="G15" i="6"/>
  <c r="F14" i="6"/>
  <c r="G14" i="6"/>
  <c r="F12" i="6"/>
  <c r="E30" i="9"/>
  <c r="E60" i="7"/>
  <c r="E62" i="7" s="1"/>
  <c r="E15" i="8"/>
  <c r="E14" i="7"/>
  <c r="C14" i="3"/>
  <c r="M13" i="10"/>
  <c r="E32" i="9"/>
  <c r="E13" i="9"/>
  <c r="E27" i="9"/>
  <c r="E60" i="9"/>
  <c r="E62" i="9" s="1"/>
  <c r="E60" i="8"/>
  <c r="G60" i="8" s="1"/>
  <c r="G62" i="8" s="1"/>
  <c r="E13" i="8"/>
  <c r="E13" i="7"/>
  <c r="E27" i="6"/>
  <c r="E19" i="10"/>
  <c r="E31" i="10"/>
  <c r="E31" i="9"/>
  <c r="E30" i="8"/>
  <c r="Q12" i="6"/>
  <c r="Q14" i="6"/>
  <c r="Q15" i="6"/>
  <c r="E30" i="6"/>
  <c r="E13" i="6"/>
  <c r="E31" i="6"/>
  <c r="E22" i="1"/>
  <c r="E21" i="1"/>
  <c r="F21" i="1" s="1"/>
  <c r="C44" i="1"/>
  <c r="C44" i="3"/>
  <c r="C60" i="1"/>
  <c r="E3" i="3"/>
  <c r="B3" i="3"/>
  <c r="B4" i="3"/>
  <c r="B5" i="3"/>
  <c r="B2" i="3"/>
  <c r="C66" i="3"/>
  <c r="G12" i="10"/>
  <c r="S12" i="10"/>
  <c r="R12" i="10"/>
  <c r="G13" i="10"/>
  <c r="S13" i="10"/>
  <c r="R13" i="10"/>
  <c r="G15" i="10"/>
  <c r="S15" i="10"/>
  <c r="R15" i="10"/>
  <c r="G14" i="10"/>
  <c r="S14" i="10"/>
  <c r="R14" i="10"/>
  <c r="S15" i="9"/>
  <c r="S14" i="9"/>
  <c r="N15" i="3"/>
  <c r="R15" i="3" s="1"/>
  <c r="O15" i="8"/>
  <c r="O15" i="3"/>
  <c r="N14" i="3"/>
  <c r="O14" i="7"/>
  <c r="O14" i="3"/>
  <c r="N13" i="3"/>
  <c r="O13" i="6"/>
  <c r="O13" i="3"/>
  <c r="S13" i="3" s="1"/>
  <c r="S14" i="6"/>
  <c r="S15" i="6"/>
  <c r="O12" i="1"/>
  <c r="O12" i="3"/>
  <c r="N12" i="3"/>
  <c r="G19" i="9"/>
  <c r="G29" i="9"/>
  <c r="R15" i="7"/>
  <c r="R14" i="8"/>
  <c r="H14" i="8"/>
  <c r="F31" i="10"/>
  <c r="F27" i="10"/>
  <c r="F19" i="10"/>
  <c r="F29" i="10"/>
  <c r="H12" i="10"/>
  <c r="H14" i="10"/>
  <c r="H13" i="10"/>
  <c r="Q13" i="10"/>
  <c r="R12" i="9"/>
  <c r="R14" i="9"/>
  <c r="Q13" i="9"/>
  <c r="F13" i="9"/>
  <c r="G13" i="9"/>
  <c r="S13" i="9"/>
  <c r="R15" i="9"/>
  <c r="R12" i="8"/>
  <c r="Q13" i="8"/>
  <c r="F13" i="8"/>
  <c r="G13" i="8"/>
  <c r="S13" i="8"/>
  <c r="Q15" i="8"/>
  <c r="F15" i="8"/>
  <c r="G15" i="8"/>
  <c r="R12" i="7"/>
  <c r="F13" i="7"/>
  <c r="G13" i="7"/>
  <c r="S13" i="7"/>
  <c r="Q13" i="7"/>
  <c r="E14" i="3"/>
  <c r="Q14" i="3" s="1"/>
  <c r="F14" i="7"/>
  <c r="G14" i="7"/>
  <c r="Q14" i="7"/>
  <c r="R15" i="6"/>
  <c r="R12" i="6"/>
  <c r="R14" i="6"/>
  <c r="F22" i="1"/>
  <c r="G22" i="1"/>
  <c r="H58" i="3"/>
  <c r="H48" i="3"/>
  <c r="H59" i="3"/>
  <c r="H49" i="3"/>
  <c r="H61" i="3"/>
  <c r="H56" i="3"/>
  <c r="H50" i="3"/>
  <c r="H51" i="3"/>
  <c r="H57" i="3"/>
  <c r="H52" i="3"/>
  <c r="F13" i="6"/>
  <c r="G13" i="6"/>
  <c r="G13" i="3"/>
  <c r="F30" i="6"/>
  <c r="E19" i="9"/>
  <c r="E19" i="8"/>
  <c r="E15" i="3"/>
  <c r="E19" i="7"/>
  <c r="E19" i="6"/>
  <c r="E13" i="3"/>
  <c r="E29" i="10"/>
  <c r="Q13" i="6"/>
  <c r="E27" i="1"/>
  <c r="M13" i="1"/>
  <c r="B12" i="3"/>
  <c r="J12" i="3" s="1"/>
  <c r="D26" i="4"/>
  <c r="D25" i="4"/>
  <c r="D23" i="4"/>
  <c r="D22" i="4"/>
  <c r="D21" i="4"/>
  <c r="D20" i="4"/>
  <c r="D19" i="4"/>
  <c r="D12" i="4"/>
  <c r="D11" i="4"/>
  <c r="D9" i="4"/>
  <c r="D8" i="4"/>
  <c r="D7" i="4"/>
  <c r="D6" i="4"/>
  <c r="D5" i="4"/>
  <c r="H15" i="10"/>
  <c r="G19" i="10"/>
  <c r="G29" i="10"/>
  <c r="G19" i="8"/>
  <c r="G29" i="8"/>
  <c r="G19" i="7"/>
  <c r="G29" i="7"/>
  <c r="G15" i="3"/>
  <c r="S15" i="3" s="1"/>
  <c r="S15" i="8"/>
  <c r="G14" i="3"/>
  <c r="S14" i="3"/>
  <c r="S14" i="7"/>
  <c r="G19" i="6"/>
  <c r="G29" i="6"/>
  <c r="S13" i="6"/>
  <c r="G31" i="1"/>
  <c r="Q13" i="3"/>
  <c r="Q15" i="3"/>
  <c r="H22" i="10"/>
  <c r="H14" i="9"/>
  <c r="H12" i="9"/>
  <c r="H15" i="9"/>
  <c r="N13" i="1"/>
  <c r="O13" i="1"/>
  <c r="H12" i="8"/>
  <c r="H12" i="7"/>
  <c r="H15" i="7"/>
  <c r="H14" i="6"/>
  <c r="H12" i="6"/>
  <c r="H15" i="6"/>
  <c r="R13" i="9"/>
  <c r="F19" i="9"/>
  <c r="F29" i="9"/>
  <c r="E29" i="8"/>
  <c r="E29" i="3" s="1"/>
  <c r="F15" i="3"/>
  <c r="R15" i="8"/>
  <c r="R13" i="8"/>
  <c r="F19" i="8"/>
  <c r="F29" i="8"/>
  <c r="R13" i="7"/>
  <c r="F19" i="7"/>
  <c r="F29" i="7"/>
  <c r="F14" i="3"/>
  <c r="R14" i="3"/>
  <c r="R14" i="7"/>
  <c r="F19" i="6"/>
  <c r="F29" i="6"/>
  <c r="R13" i="6"/>
  <c r="F13" i="3"/>
  <c r="R13" i="3" s="1"/>
  <c r="F31" i="1"/>
  <c r="E29" i="6"/>
  <c r="E29" i="9"/>
  <c r="E34" i="9" s="1"/>
  <c r="E29" i="7"/>
  <c r="D27" i="4"/>
  <c r="D28" i="4"/>
  <c r="D13" i="4"/>
  <c r="D14" i="4"/>
  <c r="H29" i="10"/>
  <c r="H19" i="10"/>
  <c r="H22" i="1"/>
  <c r="H13" i="9"/>
  <c r="H15" i="8"/>
  <c r="H15" i="3"/>
  <c r="H13" i="8"/>
  <c r="H13" i="7"/>
  <c r="H14" i="7"/>
  <c r="H14" i="3"/>
  <c r="E34" i="6"/>
  <c r="E35" i="6"/>
  <c r="H13" i="6"/>
  <c r="H13" i="3"/>
  <c r="E44" i="1"/>
  <c r="E44" i="10"/>
  <c r="E44" i="6"/>
  <c r="G44" i="6"/>
  <c r="E44" i="7"/>
  <c r="G44" i="7"/>
  <c r="E44" i="9"/>
  <c r="G44" i="9"/>
  <c r="E44" i="8"/>
  <c r="G44" i="8"/>
  <c r="E43" i="1"/>
  <c r="E43" i="8"/>
  <c r="G43" i="8"/>
  <c r="E43" i="7"/>
  <c r="G43" i="7"/>
  <c r="E43" i="10"/>
  <c r="E43" i="9"/>
  <c r="G43" i="9"/>
  <c r="E43" i="6"/>
  <c r="G43" i="6"/>
  <c r="G45" i="6"/>
  <c r="G43" i="10"/>
  <c r="F44" i="10"/>
  <c r="G44" i="10"/>
  <c r="H19" i="9"/>
  <c r="G45" i="9"/>
  <c r="G45" i="8"/>
  <c r="H29" i="8"/>
  <c r="G45" i="7"/>
  <c r="H19" i="6"/>
  <c r="G44" i="1"/>
  <c r="G44" i="3"/>
  <c r="E44" i="3"/>
  <c r="F43" i="1"/>
  <c r="G43" i="1"/>
  <c r="E43" i="3"/>
  <c r="F44" i="9"/>
  <c r="H44" i="9"/>
  <c r="F44" i="8"/>
  <c r="H44" i="8"/>
  <c r="H19" i="8"/>
  <c r="H19" i="7"/>
  <c r="F44" i="7"/>
  <c r="H44" i="7"/>
  <c r="H29" i="6"/>
  <c r="F43" i="10"/>
  <c r="F43" i="9"/>
  <c r="F43" i="8"/>
  <c r="F43" i="7"/>
  <c r="F44" i="1"/>
  <c r="F44" i="6"/>
  <c r="F43" i="6"/>
  <c r="E45" i="10"/>
  <c r="E45" i="6"/>
  <c r="E45" i="7"/>
  <c r="E45" i="8"/>
  <c r="E45" i="9"/>
  <c r="C13" i="1"/>
  <c r="C14" i="1"/>
  <c r="C15" i="1"/>
  <c r="H43" i="1"/>
  <c r="G45" i="1"/>
  <c r="G43" i="3"/>
  <c r="H44" i="10"/>
  <c r="G45" i="10"/>
  <c r="F44" i="3"/>
  <c r="F43" i="3"/>
  <c r="F45" i="10"/>
  <c r="F45" i="9"/>
  <c r="F45" i="8"/>
  <c r="F45" i="7"/>
  <c r="F45" i="6"/>
  <c r="F45" i="1"/>
  <c r="H23" i="3"/>
  <c r="H25" i="3"/>
  <c r="H24" i="3"/>
  <c r="E14" i="1"/>
  <c r="C12" i="1"/>
  <c r="C12" i="3"/>
  <c r="G45" i="3"/>
  <c r="H45" i="10"/>
  <c r="H43" i="10"/>
  <c r="H45" i="9"/>
  <c r="H45" i="8"/>
  <c r="H45" i="7"/>
  <c r="F45" i="3"/>
  <c r="S14" i="1"/>
  <c r="H44" i="1"/>
  <c r="H43" i="9"/>
  <c r="H43" i="8"/>
  <c r="H43" i="7"/>
  <c r="H43" i="6"/>
  <c r="H44" i="6"/>
  <c r="F14" i="1"/>
  <c r="G14" i="1"/>
  <c r="Q14" i="1"/>
  <c r="H43" i="3"/>
  <c r="H44" i="3"/>
  <c r="H45" i="6"/>
  <c r="R14" i="1"/>
  <c r="E31" i="1"/>
  <c r="H31" i="1"/>
  <c r="H14" i="1"/>
  <c r="E12" i="1"/>
  <c r="Q12" i="1"/>
  <c r="E12" i="3"/>
  <c r="F12" i="1"/>
  <c r="G12" i="1"/>
  <c r="S12" i="1"/>
  <c r="E13" i="1"/>
  <c r="E15" i="1"/>
  <c r="E32" i="1"/>
  <c r="E45" i="1"/>
  <c r="G12" i="3"/>
  <c r="S12" i="3"/>
  <c r="E45" i="3"/>
  <c r="H45" i="1"/>
  <c r="H45" i="3"/>
  <c r="H32" i="1"/>
  <c r="F15" i="1"/>
  <c r="G15" i="1"/>
  <c r="S15" i="1"/>
  <c r="Q15" i="1"/>
  <c r="F13" i="1"/>
  <c r="Q13" i="1"/>
  <c r="F12" i="3"/>
  <c r="R12" i="3" s="1"/>
  <c r="R12" i="1"/>
  <c r="E19" i="1"/>
  <c r="F19" i="1"/>
  <c r="F29" i="1"/>
  <c r="G13" i="1"/>
  <c r="G19" i="1"/>
  <c r="E19" i="3"/>
  <c r="H12" i="1"/>
  <c r="H12" i="3"/>
  <c r="H13" i="1"/>
  <c r="R13" i="1"/>
  <c r="R15" i="1"/>
  <c r="E29" i="1"/>
  <c r="F19" i="3"/>
  <c r="S13" i="1"/>
  <c r="G29" i="1"/>
  <c r="G19" i="3"/>
  <c r="H15" i="1"/>
  <c r="H19" i="1"/>
  <c r="H19" i="3"/>
  <c r="H29" i="1"/>
  <c r="G60" i="7" l="1"/>
  <c r="G62" i="7" s="1"/>
  <c r="H60" i="1"/>
  <c r="G60" i="1"/>
  <c r="G62" i="1" s="1"/>
  <c r="E62" i="1"/>
  <c r="H62" i="1" s="1"/>
  <c r="F60" i="1"/>
  <c r="F62" i="1" s="1"/>
  <c r="H40" i="3"/>
  <c r="G27" i="10"/>
  <c r="H27" i="10" s="1"/>
  <c r="G30" i="10"/>
  <c r="G34" i="10" s="1"/>
  <c r="G35" i="10" s="1"/>
  <c r="G60" i="10"/>
  <c r="G62" i="10" s="1"/>
  <c r="H21" i="10"/>
  <c r="F60" i="10"/>
  <c r="E30" i="10"/>
  <c r="F30" i="10"/>
  <c r="F34" i="10" s="1"/>
  <c r="F35" i="10" s="1"/>
  <c r="E35" i="9"/>
  <c r="G60" i="9"/>
  <c r="G62" i="9" s="1"/>
  <c r="G21" i="9"/>
  <c r="E32" i="3"/>
  <c r="G29" i="3"/>
  <c r="F30" i="9"/>
  <c r="F60" i="9"/>
  <c r="F62" i="9" s="1"/>
  <c r="H22" i="9"/>
  <c r="H60" i="9"/>
  <c r="G32" i="3"/>
  <c r="H29" i="9"/>
  <c r="F31" i="9"/>
  <c r="H31" i="9" s="1"/>
  <c r="E34" i="8"/>
  <c r="G21" i="8"/>
  <c r="H21" i="8" s="1"/>
  <c r="F27" i="8"/>
  <c r="F30" i="8"/>
  <c r="H22" i="8"/>
  <c r="G31" i="8"/>
  <c r="F31" i="8"/>
  <c r="H31" i="8" s="1"/>
  <c r="E62" i="8"/>
  <c r="F60" i="8"/>
  <c r="F62" i="8" s="1"/>
  <c r="E27" i="8"/>
  <c r="G21" i="7"/>
  <c r="H21" i="7" s="1"/>
  <c r="F30" i="7"/>
  <c r="F60" i="7"/>
  <c r="F62" i="7" s="1"/>
  <c r="H62" i="7" s="1"/>
  <c r="H29" i="7"/>
  <c r="H29" i="3" s="1"/>
  <c r="E31" i="7"/>
  <c r="E30" i="7"/>
  <c r="F22" i="7"/>
  <c r="F27" i="7" s="1"/>
  <c r="F32" i="3"/>
  <c r="E27" i="7"/>
  <c r="F29" i="3"/>
  <c r="E21" i="3"/>
  <c r="E22" i="3"/>
  <c r="G31" i="6"/>
  <c r="H22" i="6"/>
  <c r="G34" i="6"/>
  <c r="G62" i="6"/>
  <c r="F31" i="6"/>
  <c r="E62" i="6"/>
  <c r="F60" i="6"/>
  <c r="F27" i="6"/>
  <c r="H27" i="6" s="1"/>
  <c r="G27" i="6"/>
  <c r="H60" i="6"/>
  <c r="H21" i="6"/>
  <c r="H32" i="6"/>
  <c r="H32" i="3" s="1"/>
  <c r="E60" i="3"/>
  <c r="G21" i="1"/>
  <c r="H21" i="1" s="1"/>
  <c r="F21" i="3"/>
  <c r="F30" i="1"/>
  <c r="F27" i="1"/>
  <c r="E30" i="1"/>
  <c r="G64" i="10" l="1"/>
  <c r="G65" i="10" s="1"/>
  <c r="G66" i="10" s="1"/>
  <c r="G67" i="10" s="1"/>
  <c r="G60" i="3"/>
  <c r="G62" i="3"/>
  <c r="H62" i="9"/>
  <c r="H60" i="7"/>
  <c r="H30" i="10"/>
  <c r="E34" i="10"/>
  <c r="H60" i="10"/>
  <c r="F62" i="10"/>
  <c r="H62" i="10" s="1"/>
  <c r="G30" i="9"/>
  <c r="G34" i="9" s="1"/>
  <c r="G27" i="9"/>
  <c r="H27" i="9" s="1"/>
  <c r="H21" i="9"/>
  <c r="F34" i="9"/>
  <c r="H30" i="9"/>
  <c r="E64" i="9"/>
  <c r="F34" i="8"/>
  <c r="F35" i="8" s="1"/>
  <c r="F64" i="8" s="1"/>
  <c r="F65" i="8" s="1"/>
  <c r="F66" i="8" s="1"/>
  <c r="F67" i="8" s="1"/>
  <c r="H62" i="8"/>
  <c r="G27" i="8"/>
  <c r="H27" i="8" s="1"/>
  <c r="G30" i="8"/>
  <c r="H60" i="8"/>
  <c r="E35" i="8"/>
  <c r="F34" i="7"/>
  <c r="F35" i="7" s="1"/>
  <c r="F64" i="7" s="1"/>
  <c r="F65" i="7" s="1"/>
  <c r="F66" i="7" s="1"/>
  <c r="F67" i="7" s="1"/>
  <c r="H21" i="3"/>
  <c r="F22" i="3"/>
  <c r="G22" i="7"/>
  <c r="F31" i="7"/>
  <c r="G27" i="7"/>
  <c r="H27" i="7" s="1"/>
  <c r="G30" i="7"/>
  <c r="E27" i="3"/>
  <c r="H30" i="7"/>
  <c r="E34" i="7"/>
  <c r="E31" i="3"/>
  <c r="F27" i="3"/>
  <c r="F62" i="6"/>
  <c r="F60" i="3"/>
  <c r="G35" i="6"/>
  <c r="G64" i="6" s="1"/>
  <c r="G65" i="6" s="1"/>
  <c r="G66" i="6" s="1"/>
  <c r="G67" i="6" s="1"/>
  <c r="E62" i="3"/>
  <c r="E64" i="6"/>
  <c r="F34" i="6"/>
  <c r="H31" i="6"/>
  <c r="E30" i="3"/>
  <c r="E34" i="1"/>
  <c r="H30" i="1"/>
  <c r="F30" i="3"/>
  <c r="F34" i="1"/>
  <c r="G27" i="1"/>
  <c r="G21" i="3"/>
  <c r="G30" i="1"/>
  <c r="H60" i="3" l="1"/>
  <c r="F64" i="10"/>
  <c r="F65" i="10" s="1"/>
  <c r="F66" i="10" s="1"/>
  <c r="F67" i="10" s="1"/>
  <c r="F62" i="3"/>
  <c r="E35" i="10"/>
  <c r="H34" i="10"/>
  <c r="F35" i="9"/>
  <c r="H34" i="9"/>
  <c r="E65" i="9"/>
  <c r="G35" i="9"/>
  <c r="G64" i="9" s="1"/>
  <c r="G65" i="9" s="1"/>
  <c r="G66" i="9" s="1"/>
  <c r="G67" i="9" s="1"/>
  <c r="G34" i="8"/>
  <c r="G35" i="8" s="1"/>
  <c r="G64" i="8" s="1"/>
  <c r="G65" i="8" s="1"/>
  <c r="G66" i="8" s="1"/>
  <c r="G67" i="8" s="1"/>
  <c r="H30" i="8"/>
  <c r="H35" i="8"/>
  <c r="E64" i="8"/>
  <c r="H34" i="8"/>
  <c r="F31" i="3"/>
  <c r="G31" i="7"/>
  <c r="G31" i="3" s="1"/>
  <c r="G22" i="3"/>
  <c r="H22" i="7"/>
  <c r="H22" i="3" s="1"/>
  <c r="E35" i="7"/>
  <c r="H30" i="3"/>
  <c r="E65" i="6"/>
  <c r="H62" i="6"/>
  <c r="H62" i="3" s="1"/>
  <c r="F35" i="6"/>
  <c r="H34" i="6"/>
  <c r="G34" i="1"/>
  <c r="G30" i="3"/>
  <c r="G27" i="3"/>
  <c r="H27" i="1"/>
  <c r="H27" i="3" s="1"/>
  <c r="E35" i="1"/>
  <c r="E34" i="3"/>
  <c r="F35" i="1"/>
  <c r="F34" i="3"/>
  <c r="E64" i="10" l="1"/>
  <c r="H35" i="10"/>
  <c r="E66" i="9"/>
  <c r="F64" i="9"/>
  <c r="H35" i="9"/>
  <c r="H64" i="8"/>
  <c r="E65" i="8"/>
  <c r="E64" i="7"/>
  <c r="H31" i="7"/>
  <c r="H31" i="3" s="1"/>
  <c r="G34" i="7"/>
  <c r="G34" i="3" s="1"/>
  <c r="F64" i="6"/>
  <c r="H35" i="6"/>
  <c r="E66" i="6"/>
  <c r="G35" i="1"/>
  <c r="H35" i="1" s="1"/>
  <c r="F64" i="1"/>
  <c r="F35" i="3"/>
  <c r="E35" i="3"/>
  <c r="E64" i="1"/>
  <c r="H34" i="1"/>
  <c r="H64" i="10" l="1"/>
  <c r="E65" i="10"/>
  <c r="F65" i="9"/>
  <c r="H64" i="9"/>
  <c r="E67" i="9"/>
  <c r="H65" i="8"/>
  <c r="E66" i="8"/>
  <c r="G35" i="7"/>
  <c r="H34" i="7"/>
  <c r="H34" i="3" s="1"/>
  <c r="E65" i="7"/>
  <c r="F65" i="6"/>
  <c r="H64" i="6"/>
  <c r="E67" i="6"/>
  <c r="E64" i="3"/>
  <c r="E65" i="1"/>
  <c r="G64" i="1"/>
  <c r="F65" i="1"/>
  <c r="F64" i="3"/>
  <c r="E66" i="10" l="1"/>
  <c r="H65" i="10"/>
  <c r="F66" i="9"/>
  <c r="H65" i="9"/>
  <c r="E67" i="8"/>
  <c r="H67" i="8" s="1"/>
  <c r="H68" i="8" s="1"/>
  <c r="H66" i="8"/>
  <c r="G64" i="7"/>
  <c r="H35" i="7"/>
  <c r="H35" i="3" s="1"/>
  <c r="G35" i="3"/>
  <c r="E66" i="7"/>
  <c r="F66" i="6"/>
  <c r="H65" i="6"/>
  <c r="F66" i="1"/>
  <c r="F65" i="3"/>
  <c r="G65" i="1"/>
  <c r="H65" i="1" s="1"/>
  <c r="E66" i="1"/>
  <c r="E65" i="3"/>
  <c r="H64" i="1"/>
  <c r="H66" i="10" l="1"/>
  <c r="E67" i="10"/>
  <c r="H67" i="10" s="1"/>
  <c r="H68" i="10" s="1"/>
  <c r="F67" i="9"/>
  <c r="H67" i="9" s="1"/>
  <c r="H68" i="9" s="1"/>
  <c r="H66" i="9"/>
  <c r="K15" i="3"/>
  <c r="G65" i="7"/>
  <c r="H64" i="7"/>
  <c r="H64" i="3"/>
  <c r="E67" i="7"/>
  <c r="G64" i="3"/>
  <c r="F67" i="6"/>
  <c r="H67" i="6" s="1"/>
  <c r="H68" i="6" s="1"/>
  <c r="H66" i="6"/>
  <c r="F67" i="1"/>
  <c r="F66" i="3"/>
  <c r="G66" i="1"/>
  <c r="H66" i="1" s="1"/>
  <c r="E66" i="3"/>
  <c r="E67" i="1"/>
  <c r="K17" i="3" l="1"/>
  <c r="K16" i="3"/>
  <c r="G66" i="7"/>
  <c r="H65" i="7"/>
  <c r="H65" i="3" s="1"/>
  <c r="G65" i="3"/>
  <c r="K13" i="3"/>
  <c r="F67" i="3"/>
  <c r="H67" i="1"/>
  <c r="H68" i="1" s="1"/>
  <c r="E67" i="3"/>
  <c r="G67" i="1"/>
  <c r="G66" i="3"/>
  <c r="G67" i="7" l="1"/>
  <c r="H67" i="7" s="1"/>
  <c r="H68" i="7" s="1"/>
  <c r="H66" i="7"/>
  <c r="H66" i="3" s="1"/>
  <c r="K12" i="3"/>
  <c r="H67" i="3"/>
  <c r="H68" i="3" s="1"/>
  <c r="K20" i="3" s="1"/>
  <c r="K14" i="3" l="1"/>
  <c r="K18" i="3" s="1"/>
  <c r="K22" i="3" s="1"/>
  <c r="G67" i="3"/>
</calcChain>
</file>

<file path=xl/sharedStrings.xml><?xml version="1.0" encoding="utf-8"?>
<sst xmlns="http://schemas.openxmlformats.org/spreadsheetml/2006/main" count="789" uniqueCount="132">
  <si>
    <t>Cumulative Budget</t>
  </si>
  <si>
    <t>Budget Cost Category</t>
  </si>
  <si>
    <t>Funds Requested</t>
  </si>
  <si>
    <t>Year 1</t>
  </si>
  <si>
    <t>Total Project</t>
  </si>
  <si>
    <t>A. Direct Labor - Key Personnel</t>
  </si>
  <si>
    <t>Total Labor Costs (A+B)</t>
  </si>
  <si>
    <t>C. Direct Costs - Equipment</t>
  </si>
  <si>
    <t>D. Direct Costs - Travel</t>
  </si>
  <si>
    <t>E. Direct Costs - Participant/Trainee Support Costs</t>
  </si>
  <si>
    <t>F. Other Direct Costs</t>
  </si>
  <si>
    <t>G. Total Direct Costs (A+B+C+D+E+F)</t>
  </si>
  <si>
    <t>I. Total Direct and Indirect Costs (G+H)</t>
  </si>
  <si>
    <t>Domestic Travel</t>
  </si>
  <si>
    <t>Foreign Travel</t>
  </si>
  <si>
    <t>Tuition/Fees/Health Insurance</t>
  </si>
  <si>
    <t>Stipends</t>
  </si>
  <si>
    <t>Travel</t>
  </si>
  <si>
    <t>Subsistence</t>
  </si>
  <si>
    <t>Other</t>
  </si>
  <si>
    <t>Materials and Supplies</t>
  </si>
  <si>
    <t>Consultant Services</t>
  </si>
  <si>
    <t>Subawards</t>
  </si>
  <si>
    <t>Total Other Direct Costs</t>
  </si>
  <si>
    <t>Total Participant/Trainee Support Costs</t>
  </si>
  <si>
    <t>Total Travel Costs</t>
  </si>
  <si>
    <t>Modified Total Direct Costs</t>
  </si>
  <si>
    <t>TOTAL CUMULATIVE BUDGET</t>
  </si>
  <si>
    <t>Tuition</t>
  </si>
  <si>
    <t>Direct Labor - Other Personnel</t>
  </si>
  <si>
    <t>B. Fringe Benefits</t>
  </si>
  <si>
    <t>Subtotal Salary</t>
  </si>
  <si>
    <t>Subtotal Fringe</t>
  </si>
  <si>
    <t>Faculty</t>
  </si>
  <si>
    <t>Post Doctoral Associate</t>
  </si>
  <si>
    <t xml:space="preserve">Proposal Title: 
</t>
  </si>
  <si>
    <t>PI Salary</t>
  </si>
  <si>
    <t>No. Months</t>
  </si>
  <si>
    <t>Tuition/ Unit</t>
  </si>
  <si>
    <t>Units</t>
  </si>
  <si>
    <t>H. Indirect Costs</t>
  </si>
  <si>
    <t>Dates</t>
  </si>
  <si>
    <t>Annual Wage</t>
  </si>
  <si>
    <t>OPS Adjunct and Non-Students</t>
  </si>
  <si>
    <t>Students - Undergrad and Grad</t>
  </si>
  <si>
    <t>Publication Costs</t>
  </si>
  <si>
    <t>*Graduate Student (GAA)</t>
  </si>
  <si>
    <t>**OPS Graduate Student</t>
  </si>
  <si>
    <t>**OPS Undergraduate Student</t>
  </si>
  <si>
    <t>*Graduate Assistantship Agreement (GAA) - graduate student hired on contract that pays stipend plus tuition</t>
  </si>
  <si>
    <t>Subtotal Other Personnel</t>
  </si>
  <si>
    <t>Months</t>
  </si>
  <si>
    <t>Effort</t>
  </si>
  <si>
    <t>HURON %</t>
  </si>
  <si>
    <t>Domestic Travel $1,500 per traveler each year</t>
  </si>
  <si>
    <t>Amount</t>
  </si>
  <si>
    <t>Total</t>
  </si>
  <si>
    <t>Quantity</t>
  </si>
  <si>
    <t>Description</t>
  </si>
  <si>
    <t>Conference registration</t>
  </si>
  <si>
    <t>Subtotal per traveler</t>
  </si>
  <si>
    <t>Total Travelers</t>
  </si>
  <si>
    <t>Foreign/International Travel $3,000 per traveler each year</t>
  </si>
  <si>
    <t xml:space="preserve">Participant Support Costs as defined by 2 CFR §200.1, 200.456, are direct costs for items such as </t>
  </si>
  <si>
    <t xml:space="preserve">  stipends or subsistence allowances, travel allowances, and registration fees paid to or on behalf of participants or trainees (but not employees)</t>
  </si>
  <si>
    <t xml:space="preserve">  in connection with conferences, or training projects (note that participant support costs do not apply to NIH training grants).</t>
  </si>
  <si>
    <t xml:space="preserve">Participant support costs defined under this guidance should not be confused with costs associated </t>
  </si>
  <si>
    <t xml:space="preserve">  with participants in a clinical trial or research project, such as incentive or human subject payments. </t>
  </si>
  <si>
    <t>Notes</t>
  </si>
  <si>
    <t>Costs associated with participants in a clinical trial or research project, such as incentive or human subject payments. </t>
  </si>
  <si>
    <t xml:space="preserve">MTDC means all direct salaries and wages, applicable fringe benefits, materials and supplies, services, travel, and up to the first $25,000 of each subaward </t>
  </si>
  <si>
    <t xml:space="preserve">  (regardless of the period of performance of the subawards under the award). MTDC excludes equipment, capital expenditures, charges for patient care, </t>
  </si>
  <si>
    <t xml:space="preserve">  rental costs, tuition remission, scholarships and fellowships, participant support costs and the portion of each subaward in excess of $25,000. </t>
  </si>
  <si>
    <t xml:space="preserve">  Other items may only be excluded when necessary to avoid a serious inequity in the distribution of indirect costs, and with the approval of the cognizant agency for indirect costs. </t>
  </si>
  <si>
    <t xml:space="preserve">  9 months (1 academic semester), 12 months (1 calendar year) or a set number of weeks</t>
  </si>
  <si>
    <t xml:space="preserve">PI Name:  </t>
  </si>
  <si>
    <t xml:space="preserve">Project Dates: </t>
  </si>
  <si>
    <t>TF-Graduate | Student Account Services (ucf.edu)</t>
  </si>
  <si>
    <t xml:space="preserve">Prime Sponsor: </t>
  </si>
  <si>
    <t>Details for Calculations</t>
  </si>
  <si>
    <r>
      <t xml:space="preserve">Other </t>
    </r>
    <r>
      <rPr>
        <i/>
        <sz val="10"/>
        <rFont val="Arial"/>
        <family val="2"/>
      </rPr>
      <t>(participant incentives)</t>
    </r>
  </si>
  <si>
    <t xml:space="preserve">**OPS Student - undergraduate or graduate student hired hourly without tuition support. </t>
  </si>
  <si>
    <t xml:space="preserve">     The Chair/Director's approval is needed for a graduate student to be paid hourly without tuition support. </t>
  </si>
  <si>
    <t>This tab is password protected and can not be edited.</t>
  </si>
  <si>
    <t>Use this tab to enter data.</t>
  </si>
  <si>
    <t>Update this data as needed.</t>
  </si>
  <si>
    <t>#</t>
  </si>
  <si>
    <t>Ground transportation for area traveled to</t>
  </si>
  <si>
    <t>Tolls to/from place of origin (home base)</t>
  </si>
  <si>
    <t>Lodging per day</t>
  </si>
  <si>
    <t>Meal per diem per day</t>
  </si>
  <si>
    <t>Airport parking at place of origin (home base) per day</t>
  </si>
  <si>
    <t>Mileage reimbursement to/from place of origin (home base)</t>
  </si>
  <si>
    <t>Airfare (roundtrip)</t>
  </si>
  <si>
    <t>Travel_Reference_Guide_10312018.indd (ucf.edu)</t>
  </si>
  <si>
    <t xml:space="preserve">Current in-state graduate tuition plus fees is $369.65, 5% escalation added (only year one). Tuition rates available at </t>
  </si>
  <si>
    <t>Update the MTDC formula in cell E59 based on the number and dollar value of subawards, exclude the portion of each subaward in excess of $25,000.</t>
  </si>
  <si>
    <t>Modified Total Direct Costs (MTDC)</t>
  </si>
  <si>
    <t>Solicitation #/Link:</t>
  </si>
  <si>
    <t>Input the current salary in cell H12, corresponding months in cell I12 and effort in cell D12. The appropriate months and year 1 salary will auto-populate.</t>
  </si>
  <si>
    <t>Repeat as needed.</t>
  </si>
  <si>
    <t>Salary</t>
  </si>
  <si>
    <r>
      <t>PI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</si>
  <si>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Co-PI1 -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</si>
  <si>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Co-PI2 -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</si>
  <si>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Co-PI3 -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</si>
  <si>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Co-PI4 -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</si>
  <si>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Co-PI5 - 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</si>
  <si>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t>Update the Travel Budget Example tab as needed and the values will auto-populate in the PI Budget - 1Yr tab.</t>
  </si>
  <si>
    <t>Update the Travel Budget Example tab as needed and the values will auto-populate in the Co-PI1 Budget - 1Yr tab.</t>
  </si>
  <si>
    <t>Update the Travel Budget Example tab as needed and the values will auto-populate in the Co-PI2 Budget - 1Yr tab.</t>
  </si>
  <si>
    <t>Update the Travel Budget Example tab as needed and the values will auto-populate in the Co-PI3 Budget - 1Yr tab.</t>
  </si>
  <si>
    <t>Update the Travel Budget Example tab as needed and the values will auto-populate in the Co-PI4 Budget - 1Yr tab.</t>
  </si>
  <si>
    <t>Update the Travel Budget Example tab as needed and the values will auto-populate in the Co-PI5 Budget - 1Yr tab.</t>
  </si>
  <si>
    <t>Insert the number of travelers in cell A14 and it will auto-populate in cell c39 on each PI/Co-PI tab.</t>
  </si>
  <si>
    <t xml:space="preserve">  Delete if not needed</t>
  </si>
  <si>
    <t>By PI</t>
  </si>
  <si>
    <t>Total Budget</t>
  </si>
  <si>
    <t>Year 2</t>
  </si>
  <si>
    <t xml:space="preserve">Total </t>
  </si>
  <si>
    <t xml:space="preserve">Project </t>
  </si>
  <si>
    <t>Year 3</t>
  </si>
  <si>
    <t>Total Cumulative Budget</t>
  </si>
  <si>
    <t>Difference</t>
  </si>
  <si>
    <t>Equipment</t>
  </si>
  <si>
    <t>Asset Build</t>
  </si>
  <si>
    <t>Total Equipment Costs</t>
  </si>
  <si>
    <t>For a constructed asset to be considered equipment, the value/combined value of the components used to construct the equipment must exceed $5,000 and the constructed item must have a useful life of more than one year.</t>
  </si>
  <si>
    <r>
      <t xml:space="preserve">The constructed asset must remain in tact. Components used together then disassembled for the next project are not treated as equipment </t>
    </r>
    <r>
      <rPr>
        <b/>
        <i/>
        <u/>
        <sz val="9"/>
        <color indexed="8"/>
        <rFont val="Calibri"/>
        <family val="2"/>
      </rPr>
      <t>unless</t>
    </r>
    <r>
      <rPr>
        <i/>
        <sz val="9"/>
        <color indexed="8"/>
        <rFont val="Calibri"/>
        <family val="2"/>
      </rPr>
      <t xml:space="preserve"> the component has a value of greater than 1 year and a value of  $5,000 or greater.</t>
    </r>
  </si>
  <si>
    <t xml:space="preserve">OPS students are paid minimun $12/hr based on an estimated number of hours per week over the course of 4.5 months fall/spring (1 semester) or 3 months summer. </t>
  </si>
  <si>
    <t xml:space="preserve">For additional payroll information see, </t>
  </si>
  <si>
    <t>hr.ucf.edu/document/payroll-guidelines/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</si>
</sst>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</numFmts>
  <fonts count="25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b/>
      <i/>
      <sz val="11"/>
      <name val="Calibri"/>
      <family val="2"/>
    </font>
    <font>
      <b/>
      <i/>
      <sz val="12"/>
      <name val="Times New Roman"/>
      <family val="1"/>
    </font>
    <font>
      <sz val="8"/>
      <name val="Arial"/>
      <family val="2"/>
    </font>
    <font>
      <b/>
      <i/>
      <u/>
      <sz val="9"/>
      <color indexed="8"/>
      <name val="Calibri"/>
      <family val="2"/>
    </font>
    <font>
      <i/>
      <sz val="9"/>
      <color indexed="8"/>
      <name val="Calibri"/>
      <family val="2"/>
    </font>
    <font>
      <sz val="10"/>
      <name val="Arial"/>
    </font>
    <font>
      <u/>
      <sz val="10"/>
      <color theme="10"/>
      <name val="Arial"/>
      <family val="2"/>
    </font>
    <font>
      <b/>
      <sz val="11"/>
      <color rgb="FFFF0000"/>
      <name val="Arial"/>
      <family val="2"/>
    </font>
    <font>
      <b/>
      <i/>
      <sz val="9"/>
      <color rgb="FFFF0000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0" applyFont="1"/>
    <xf numFmtId="0" fontId="0" fillId="0" borderId="1" xfId="0" applyBorder="1"/>
    <xf numFmtId="0" fontId="7" fillId="0" borderId="0" xfId="0" applyFont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2" fontId="0" fillId="2" borderId="1" xfId="0" applyNumberFormat="1" applyFill="1" applyBorder="1"/>
    <xf numFmtId="0" fontId="0" fillId="2" borderId="0" xfId="0" applyFill="1"/>
    <xf numFmtId="0" fontId="4" fillId="0" borderId="2" xfId="0" applyFont="1" applyBorder="1" applyAlignment="1">
      <alignment horizontal="left"/>
    </xf>
    <xf numFmtId="0" fontId="3" fillId="0" borderId="1" xfId="0" applyFont="1" applyBorder="1"/>
    <xf numFmtId="9" fontId="4" fillId="0" borderId="3" xfId="6" applyFont="1" applyBorder="1" applyAlignment="1">
      <alignment horizontal="left"/>
    </xf>
    <xf numFmtId="164" fontId="20" fillId="2" borderId="1" xfId="2" applyNumberFormat="1" applyFont="1" applyFill="1" applyBorder="1"/>
    <xf numFmtId="164" fontId="4" fillId="2" borderId="1" xfId="2" applyNumberFormat="1" applyFont="1" applyFill="1" applyBorder="1"/>
    <xf numFmtId="164" fontId="4" fillId="2" borderId="4" xfId="2" applyNumberFormat="1" applyFont="1" applyFill="1" applyBorder="1"/>
    <xf numFmtId="164" fontId="20" fillId="2" borderId="3" xfId="2" applyNumberFormat="1" applyFont="1" applyFill="1" applyBorder="1"/>
    <xf numFmtId="164" fontId="8" fillId="2" borderId="5" xfId="2" applyNumberFormat="1" applyFont="1" applyFill="1" applyBorder="1"/>
    <xf numFmtId="44" fontId="3" fillId="0" borderId="1" xfId="2" applyFont="1" applyFill="1" applyBorder="1"/>
    <xf numFmtId="164" fontId="3" fillId="0" borderId="1" xfId="3" applyNumberFormat="1" applyFont="1" applyFill="1" applyBorder="1"/>
    <xf numFmtId="0" fontId="1" fillId="0" borderId="0" xfId="0" applyFont="1" applyAlignment="1">
      <alignment horizontal="center"/>
    </xf>
    <xf numFmtId="10" fontId="0" fillId="0" borderId="0" xfId="7" applyNumberFormat="1" applyFont="1"/>
    <xf numFmtId="10" fontId="3" fillId="0" borderId="0" xfId="7" applyNumberFormat="1" applyFont="1" applyFill="1" applyBorder="1"/>
    <xf numFmtId="0" fontId="3" fillId="0" borderId="0" xfId="0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10" fontId="1" fillId="0" borderId="0" xfId="7" applyNumberFormat="1" applyFont="1"/>
    <xf numFmtId="0" fontId="6" fillId="0" borderId="0" xfId="0" applyFont="1" applyAlignment="1">
      <alignment horizontal="center"/>
    </xf>
    <xf numFmtId="164" fontId="20" fillId="2" borderId="1" xfId="3" applyNumberFormat="1" applyFont="1" applyFill="1" applyBorder="1"/>
    <xf numFmtId="164" fontId="1" fillId="2" borderId="2" xfId="2" applyNumberFormat="1" applyFont="1" applyFill="1" applyBorder="1"/>
    <xf numFmtId="164" fontId="3" fillId="0" borderId="0" xfId="3" applyNumberFormat="1" applyFont="1" applyFill="1" applyBorder="1"/>
    <xf numFmtId="164" fontId="1" fillId="2" borderId="1" xfId="3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49" fontId="1" fillId="0" borderId="0" xfId="0" applyNumberFormat="1" applyFont="1" applyAlignment="1">
      <alignment horizontal="right"/>
    </xf>
    <xf numFmtId="10" fontId="0" fillId="0" borderId="0" xfId="7" applyNumberFormat="1" applyFont="1" applyFill="1"/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44" fontId="3" fillId="0" borderId="0" xfId="0" applyNumberFormat="1" applyFont="1"/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6" fontId="1" fillId="0" borderId="6" xfId="0" applyNumberFormat="1" applyFont="1" applyBorder="1" applyAlignment="1">
      <alignment vertical="center"/>
    </xf>
    <xf numFmtId="0" fontId="12" fillId="0" borderId="7" xfId="0" applyFont="1" applyBorder="1"/>
    <xf numFmtId="0" fontId="1" fillId="0" borderId="8" xfId="0" applyFont="1" applyBorder="1" applyAlignment="1">
      <alignment vertical="center"/>
    </xf>
    <xf numFmtId="0" fontId="13" fillId="0" borderId="7" xfId="0" applyFont="1" applyBorder="1"/>
    <xf numFmtId="0" fontId="13" fillId="0" borderId="6" xfId="0" applyFont="1" applyBorder="1"/>
    <xf numFmtId="0" fontId="4" fillId="0" borderId="6" xfId="0" applyFont="1" applyBorder="1" applyAlignment="1">
      <alignment vertical="center"/>
    </xf>
    <xf numFmtId="6" fontId="4" fillId="0" borderId="6" xfId="0" applyNumberFormat="1" applyFont="1" applyBorder="1" applyAlignment="1">
      <alignment vertical="center"/>
    </xf>
    <xf numFmtId="0" fontId="13" fillId="2" borderId="9" xfId="0" applyFont="1" applyFill="1" applyBorder="1"/>
    <xf numFmtId="0" fontId="4" fillId="2" borderId="10" xfId="0" applyFont="1" applyFill="1" applyBorder="1" applyAlignment="1">
      <alignment vertical="center"/>
    </xf>
    <xf numFmtId="0" fontId="13" fillId="2" borderId="10" xfId="0" applyFont="1" applyFill="1" applyBorder="1"/>
    <xf numFmtId="6" fontId="4" fillId="2" borderId="10" xfId="0" applyNumberFormat="1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6" fontId="1" fillId="0" borderId="12" xfId="0" applyNumberFormat="1" applyFont="1" applyBorder="1" applyAlignment="1">
      <alignment vertical="center"/>
    </xf>
    <xf numFmtId="6" fontId="1" fillId="0" borderId="7" xfId="0" applyNumberFormat="1" applyFont="1" applyBorder="1" applyAlignment="1">
      <alignment vertical="center"/>
    </xf>
    <xf numFmtId="0" fontId="15" fillId="2" borderId="7" xfId="0" applyFont="1" applyFill="1" applyBorder="1"/>
    <xf numFmtId="0" fontId="14" fillId="0" borderId="0" xfId="0" applyFont="1"/>
    <xf numFmtId="0" fontId="3" fillId="2" borderId="1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0" fontId="0" fillId="2" borderId="1" xfId="0" applyFill="1" applyBorder="1"/>
    <xf numFmtId="0" fontId="5" fillId="2" borderId="1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49" fontId="10" fillId="0" borderId="0" xfId="0" applyNumberFormat="1" applyFont="1" applyAlignment="1">
      <alignment horizontal="left"/>
    </xf>
    <xf numFmtId="165" fontId="0" fillId="0" borderId="14" xfId="6" applyNumberFormat="1" applyFont="1" applyBorder="1"/>
    <xf numFmtId="165" fontId="0" fillId="0" borderId="2" xfId="6" applyNumberFormat="1" applyFont="1" applyBorder="1"/>
    <xf numFmtId="0" fontId="21" fillId="0" borderId="0" xfId="4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" fillId="0" borderId="15" xfId="0" applyFont="1" applyBorder="1" applyAlignment="1">
      <alignment horizontal="right"/>
    </xf>
    <xf numFmtId="0" fontId="16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2" fillId="0" borderId="0" xfId="0" applyFont="1"/>
    <xf numFmtId="0" fontId="4" fillId="0" borderId="2" xfId="0" applyFont="1" applyBorder="1" applyAlignment="1">
      <alignment horizontal="center" wrapText="1"/>
    </xf>
    <xf numFmtId="0" fontId="1" fillId="0" borderId="13" xfId="0" applyFont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4" fillId="2" borderId="13" xfId="0" applyFont="1" applyFill="1" applyBorder="1" applyAlignment="1">
      <alignment horizontal="left"/>
    </xf>
    <xf numFmtId="1" fontId="1" fillId="0" borderId="7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5" fillId="2" borderId="16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164" fontId="4" fillId="0" borderId="3" xfId="2" applyNumberFormat="1" applyFont="1" applyFill="1" applyBorder="1"/>
    <xf numFmtId="0" fontId="4" fillId="0" borderId="17" xfId="0" applyFont="1" applyBorder="1"/>
    <xf numFmtId="0" fontId="4" fillId="0" borderId="18" xfId="0" applyFont="1" applyBorder="1" applyAlignment="1">
      <alignment horizontal="center"/>
    </xf>
    <xf numFmtId="42" fontId="0" fillId="0" borderId="19" xfId="0" applyNumberFormat="1" applyBorder="1"/>
    <xf numFmtId="0" fontId="1" fillId="0" borderId="20" xfId="0" applyFont="1" applyBorder="1"/>
    <xf numFmtId="164" fontId="0" fillId="0" borderId="19" xfId="3" applyNumberFormat="1" applyFont="1" applyBorder="1"/>
    <xf numFmtId="164" fontId="20" fillId="2" borderId="19" xfId="3" applyNumberFormat="1" applyFont="1" applyFill="1" applyBorder="1"/>
    <xf numFmtId="164" fontId="0" fillId="0" borderId="19" xfId="3" applyNumberFormat="1" applyFont="1" applyFill="1" applyBorder="1"/>
    <xf numFmtId="164" fontId="0" fillId="0" borderId="19" xfId="2" applyNumberFormat="1" applyFont="1" applyBorder="1"/>
    <xf numFmtId="164" fontId="20" fillId="2" borderId="19" xfId="2" applyNumberFormat="1" applyFont="1" applyFill="1" applyBorder="1"/>
    <xf numFmtId="164" fontId="4" fillId="2" borderId="19" xfId="2" applyNumberFormat="1" applyFont="1" applyFill="1" applyBorder="1"/>
    <xf numFmtId="164" fontId="4" fillId="0" borderId="19" xfId="2" applyNumberFormat="1" applyFont="1" applyBorder="1"/>
    <xf numFmtId="164" fontId="1" fillId="0" borderId="19" xfId="2" applyNumberFormat="1" applyFont="1" applyBorder="1"/>
    <xf numFmtId="0" fontId="4" fillId="0" borderId="21" xfId="0" applyFont="1" applyBorder="1" applyAlignment="1">
      <alignment horizontal="left"/>
    </xf>
    <xf numFmtId="164" fontId="4" fillId="0" borderId="19" xfId="2" applyNumberFormat="1" applyFont="1" applyFill="1" applyBorder="1"/>
    <xf numFmtId="164" fontId="4" fillId="2" borderId="22" xfId="2" applyNumberFormat="1" applyFont="1" applyFill="1" applyBorder="1"/>
    <xf numFmtId="164" fontId="20" fillId="2" borderId="18" xfId="2" applyNumberFormat="1" applyFont="1" applyFill="1" applyBorder="1"/>
    <xf numFmtId="164" fontId="20" fillId="2" borderId="22" xfId="2" applyNumberFormat="1" applyFont="1" applyFill="1" applyBorder="1"/>
    <xf numFmtId="164" fontId="4" fillId="2" borderId="23" xfId="2" applyNumberFormat="1" applyFont="1" applyFill="1" applyBorder="1"/>
    <xf numFmtId="0" fontId="4" fillId="2" borderId="1" xfId="0" applyFont="1" applyFill="1" applyBorder="1" applyAlignment="1">
      <alignment horizontal="center"/>
    </xf>
    <xf numFmtId="10" fontId="1" fillId="2" borderId="1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9" fontId="4" fillId="2" borderId="3" xfId="6" applyFont="1" applyFill="1" applyBorder="1" applyAlignment="1">
      <alignment horizontal="left"/>
    </xf>
    <xf numFmtId="0" fontId="4" fillId="0" borderId="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2" borderId="3" xfId="0" applyFont="1" applyFill="1" applyBorder="1"/>
    <xf numFmtId="0" fontId="4" fillId="2" borderId="14" xfId="0" applyFont="1" applyFill="1" applyBorder="1"/>
    <xf numFmtId="9" fontId="1" fillId="2" borderId="13" xfId="6" applyFont="1" applyFill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left"/>
    </xf>
    <xf numFmtId="164" fontId="0" fillId="0" borderId="14" xfId="2" applyNumberFormat="1" applyFont="1" applyBorder="1"/>
    <xf numFmtId="164" fontId="0" fillId="0" borderId="2" xfId="2" applyNumberFormat="1" applyFont="1" applyBorder="1"/>
    <xf numFmtId="164" fontId="3" fillId="0" borderId="0" xfId="0" applyNumberFormat="1" applyFont="1"/>
    <xf numFmtId="0" fontId="4" fillId="0" borderId="24" xfId="0" applyFont="1" applyBorder="1"/>
    <xf numFmtId="42" fontId="1" fillId="0" borderId="19" xfId="0" applyNumberFormat="1" applyFont="1" applyBorder="1"/>
    <xf numFmtId="42" fontId="1" fillId="0" borderId="18" xfId="0" applyNumberFormat="1" applyFont="1" applyBorder="1"/>
    <xf numFmtId="0" fontId="0" fillId="0" borderId="25" xfId="0" applyBorder="1"/>
    <xf numFmtId="0" fontId="1" fillId="0" borderId="26" xfId="0" applyFont="1" applyBorder="1"/>
    <xf numFmtId="0" fontId="4" fillId="0" borderId="27" xfId="0" applyFont="1" applyBorder="1" applyAlignment="1">
      <alignment horizontal="center"/>
    </xf>
    <xf numFmtId="0" fontId="4" fillId="0" borderId="20" xfId="0" applyFont="1" applyBorder="1"/>
    <xf numFmtId="164" fontId="4" fillId="2" borderId="1" xfId="3" applyNumberFormat="1" applyFont="1" applyFill="1" applyBorder="1"/>
    <xf numFmtId="164" fontId="4" fillId="0" borderId="19" xfId="3" applyNumberFormat="1" applyFont="1" applyBorder="1"/>
    <xf numFmtId="164" fontId="4" fillId="2" borderId="19" xfId="3" applyNumberFormat="1" applyFont="1" applyFill="1" applyBorder="1"/>
    <xf numFmtId="164" fontId="1" fillId="2" borderId="19" xfId="3" applyNumberFormat="1" applyFont="1" applyFill="1" applyBorder="1"/>
    <xf numFmtId="0" fontId="4" fillId="0" borderId="0" xfId="0" applyFont="1"/>
    <xf numFmtId="164" fontId="4" fillId="0" borderId="0" xfId="0" applyNumberFormat="1" applyFont="1"/>
    <xf numFmtId="42" fontId="4" fillId="4" borderId="0" xfId="0" applyNumberFormat="1" applyFont="1" applyFill="1"/>
    <xf numFmtId="42" fontId="4" fillId="0" borderId="28" xfId="0" applyNumberFormat="1" applyFont="1" applyBorder="1"/>
    <xf numFmtId="0" fontId="4" fillId="2" borderId="3" xfId="0" applyFont="1" applyFill="1" applyBorder="1" applyAlignment="1">
      <alignment horizontal="left"/>
    </xf>
    <xf numFmtId="164" fontId="20" fillId="2" borderId="3" xfId="3" applyNumberFormat="1" applyFont="1" applyFill="1" applyBorder="1"/>
    <xf numFmtId="164" fontId="4" fillId="2" borderId="17" xfId="3" applyNumberFormat="1" applyFont="1" applyFill="1" applyBorder="1"/>
    <xf numFmtId="0" fontId="4" fillId="2" borderId="29" xfId="0" applyFont="1" applyFill="1" applyBorder="1" applyAlignment="1">
      <alignment horizontal="left"/>
    </xf>
    <xf numFmtId="0" fontId="4" fillId="0" borderId="29" xfId="0" applyFont="1" applyBorder="1" applyAlignment="1">
      <alignment horizontal="left"/>
    </xf>
    <xf numFmtId="164" fontId="20" fillId="2" borderId="29" xfId="3" applyNumberFormat="1" applyFont="1" applyFill="1" applyBorder="1"/>
    <xf numFmtId="164" fontId="4" fillId="2" borderId="30" xfId="3" applyNumberFormat="1" applyFont="1" applyFill="1" applyBorder="1"/>
    <xf numFmtId="9" fontId="4" fillId="2" borderId="4" xfId="6" applyFont="1" applyFill="1" applyBorder="1" applyAlignment="1">
      <alignment horizontal="left"/>
    </xf>
    <xf numFmtId="9" fontId="4" fillId="0" borderId="4" xfId="6" applyFont="1" applyBorder="1" applyAlignment="1">
      <alignment horizontal="left"/>
    </xf>
    <xf numFmtId="164" fontId="20" fillId="2" borderId="4" xfId="3" applyNumberFormat="1" applyFont="1" applyFill="1" applyBorder="1"/>
    <xf numFmtId="164" fontId="4" fillId="2" borderId="22" xfId="3" applyNumberFormat="1" applyFont="1" applyFill="1" applyBorder="1"/>
    <xf numFmtId="164" fontId="20" fillId="2" borderId="5" xfId="3" applyNumberFormat="1" applyFont="1" applyFill="1" applyBorder="1"/>
    <xf numFmtId="164" fontId="4" fillId="2" borderId="23" xfId="3" applyNumberFormat="1" applyFont="1" applyFill="1" applyBorder="1"/>
    <xf numFmtId="164" fontId="4" fillId="3" borderId="23" xfId="2" applyNumberFormat="1" applyFont="1" applyFill="1" applyBorder="1" applyAlignment="1">
      <alignment horizontal="center"/>
    </xf>
    <xf numFmtId="0" fontId="1" fillId="0" borderId="26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4" fillId="2" borderId="26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5" xfId="0" applyFont="1" applyFill="1" applyBorder="1" applyAlignment="1">
      <alignment horizontal="left"/>
    </xf>
    <xf numFmtId="42" fontId="4" fillId="3" borderId="8" xfId="0" applyNumberFormat="1" applyFont="1" applyFill="1" applyBorder="1" applyAlignment="1">
      <alignment horizontal="right"/>
    </xf>
    <xf numFmtId="42" fontId="4" fillId="3" borderId="40" xfId="0" applyNumberFormat="1" applyFont="1" applyFill="1" applyBorder="1" applyAlignment="1">
      <alignment horizontal="right"/>
    </xf>
    <xf numFmtId="42" fontId="4" fillId="3" borderId="35" xfId="0" applyNumberFormat="1" applyFont="1" applyFill="1" applyBorder="1" applyAlignment="1">
      <alignment horizontal="right"/>
    </xf>
    <xf numFmtId="0" fontId="5" fillId="0" borderId="26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5" fillId="0" borderId="26" xfId="0" applyFont="1" applyBorder="1"/>
    <xf numFmtId="0" fontId="5" fillId="0" borderId="13" xfId="0" applyFont="1" applyBorder="1"/>
    <xf numFmtId="0" fontId="4" fillId="2" borderId="26" xfId="0" applyFont="1" applyFill="1" applyBorder="1"/>
    <xf numFmtId="0" fontId="4" fillId="2" borderId="13" xfId="0" applyFont="1" applyFill="1" applyBorder="1"/>
    <xf numFmtId="0" fontId="4" fillId="0" borderId="26" xfId="0" applyFont="1" applyBorder="1"/>
    <xf numFmtId="0" fontId="4" fillId="0" borderId="13" xfId="0" applyFont="1" applyBorder="1"/>
    <xf numFmtId="0" fontId="1" fillId="2" borderId="26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13" xfId="0" applyBorder="1" applyAlignment="1">
      <alignment horizontal="right"/>
    </xf>
    <xf numFmtId="0" fontId="22" fillId="0" borderId="0" xfId="0" applyFont="1" applyAlignment="1">
      <alignment horizontal="center"/>
    </xf>
    <xf numFmtId="0" fontId="4" fillId="3" borderId="36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6" fillId="3" borderId="39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2" borderId="33" xfId="0" applyFont="1" applyFill="1" applyBorder="1" applyAlignment="1">
      <alignment horizontal="left"/>
    </xf>
    <xf numFmtId="0" fontId="4" fillId="2" borderId="34" xfId="0" applyFont="1" applyFill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4" fillId="0" borderId="0" xfId="4" applyFont="1" applyAlignment="1">
      <alignment horizontal="center"/>
    </xf>
  </cellXfs>
  <cellStyles count="8">
    <cellStyle name="Comma 2" xfId="1" xr:uid="{00000000-0005-0000-0000-000000000000}"/>
    <cellStyle name="Currency" xfId="2" builtinId="4"/>
    <cellStyle name="Currency 2" xfId="3" xr:uid="{00000000-0005-0000-0000-000002000000}"/>
    <cellStyle name="Hyperlink" xfId="4" builtinId="8"/>
    <cellStyle name="Normal" xfId="0" builtinId="0"/>
    <cellStyle name="Normal 2" xfId="5" xr:uid="{00000000-0005-0000-0000-000005000000}"/>
    <cellStyle name="Percent" xfId="6" builtinId="5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0</xdr:rowOff>
    </xdr:from>
    <xdr:to>
      <xdr:col>16</xdr:col>
      <xdr:colOff>57150</xdr:colOff>
      <xdr:row>44</xdr:row>
      <xdr:rowOff>228600</xdr:rowOff>
    </xdr:to>
    <xdr:pic>
      <xdr:nvPicPr>
        <xdr:cNvPr id="1027" name="Picture 2">
          <a:extLst>
            <a:ext uri="{FF2B5EF4-FFF2-40B4-BE49-F238E27FC236}">
              <a16:creationId xmlns:a16="http://schemas.microsoft.com/office/drawing/2014/main" id="{3B2A7A19-0E09-A9A1-01EC-7FC74EE32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50"/>
          <a:ext cx="9791700" cy="698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</xdr:row>
      <xdr:rowOff>228600</xdr:rowOff>
    </xdr:from>
    <xdr:to>
      <xdr:col>16</xdr:col>
      <xdr:colOff>88900</xdr:colOff>
      <xdr:row>89</xdr:row>
      <xdr:rowOff>196850</xdr:rowOff>
    </xdr:to>
    <xdr:pic>
      <xdr:nvPicPr>
        <xdr:cNvPr id="1028" name="Picture 3">
          <a:extLst>
            <a:ext uri="{FF2B5EF4-FFF2-40B4-BE49-F238E27FC236}">
              <a16:creationId xmlns:a16="http://schemas.microsoft.com/office/drawing/2014/main" id="{614B3304-CB39-F10C-AFDC-4D9CDE5C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1"/>
        <a:stretch>
          <a:fillRect/>
        </a:stretch>
      </xdr:blipFill>
      <xdr:spPr bwMode="auto">
        <a:xfrm>
          <a:off x="0" y="7181850"/>
          <a:ext cx="9842500" cy="714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fa.ucf.edu/wp-content/uploads/sites/2/Travel_Reference_Gui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S600"/>
  <sheetViews>
    <sheetView tabSelected="1" zoomScale="90" zoomScaleNormal="90" workbookViewId="0">
      <selection sqref="A1:H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7" width="12.81640625" style="7" customWidth="1"/>
    <col min="8" max="8" width="12.81640625" customWidth="1"/>
    <col min="9" max="9" width="5.7265625" customWidth="1"/>
    <col min="10" max="10" width="43.1796875" bestFit="1" customWidth="1"/>
    <col min="11" max="11" width="13.26953125" bestFit="1" customWidth="1"/>
    <col min="12" max="12" width="10" bestFit="1" customWidth="1"/>
    <col min="13" max="13" width="10.54296875" bestFit="1" customWidth="1"/>
    <col min="14" max="14" width="10.54296875" customWidth="1"/>
    <col min="15" max="15" width="10.54296875" bestFit="1" customWidth="1"/>
    <col min="16" max="16" width="10" customWidth="1"/>
    <col min="17" max="17" width="10.1796875" customWidth="1"/>
    <col min="18" max="18" width="10.453125" customWidth="1"/>
    <col min="19" max="19" width="9.7265625" customWidth="1"/>
  </cols>
  <sheetData>
    <row r="1" spans="1:19" ht="14" x14ac:dyDescent="0.3">
      <c r="A1" s="182" t="s">
        <v>83</v>
      </c>
      <c r="B1" s="182"/>
      <c r="C1" s="182"/>
      <c r="D1" s="182"/>
      <c r="E1" s="182"/>
      <c r="F1" s="182"/>
      <c r="G1" s="182"/>
      <c r="H1" s="182"/>
    </row>
    <row r="2" spans="1:19" ht="13" x14ac:dyDescent="0.25">
      <c r="A2" s="40" t="s">
        <v>75</v>
      </c>
      <c r="B2" s="71">
        <f>'PI Budget - 3Yr'!B2</f>
        <v>0</v>
      </c>
      <c r="C2" s="71"/>
      <c r="D2" s="71"/>
      <c r="E2" s="71"/>
      <c r="F2" s="71"/>
      <c r="G2" s="71"/>
      <c r="H2" s="71"/>
    </row>
    <row r="3" spans="1:19" ht="13" x14ac:dyDescent="0.25">
      <c r="A3" s="40" t="s">
        <v>78</v>
      </c>
      <c r="B3" s="71">
        <f>'PI Budget - 3Yr'!B3</f>
        <v>0</v>
      </c>
      <c r="C3" s="40" t="s">
        <v>98</v>
      </c>
      <c r="E3" s="70">
        <f>'PI Budget - 3Yr'!E3</f>
        <v>0</v>
      </c>
      <c r="F3" s="70"/>
      <c r="G3" s="70"/>
    </row>
    <row r="4" spans="1:19" ht="12.75" customHeight="1" x14ac:dyDescent="0.25">
      <c r="A4" s="42" t="s">
        <v>35</v>
      </c>
      <c r="B4" s="72">
        <f>'PI Budget - 3Yr'!B4</f>
        <v>0</v>
      </c>
      <c r="C4" s="72"/>
      <c r="D4" s="72"/>
      <c r="E4" s="72"/>
      <c r="F4" s="72"/>
      <c r="G4" s="72"/>
      <c r="H4" s="72"/>
    </row>
    <row r="5" spans="1:19" ht="12.75" customHeight="1" x14ac:dyDescent="0.25">
      <c r="A5" s="42" t="s">
        <v>76</v>
      </c>
      <c r="B5" s="72">
        <f>'PI Budget - 3Yr'!B5</f>
        <v>0</v>
      </c>
      <c r="C5" s="72"/>
      <c r="D5" s="72"/>
      <c r="E5" s="72"/>
      <c r="F5" s="72"/>
      <c r="G5" s="72"/>
      <c r="H5" s="72"/>
    </row>
    <row r="6" spans="1:19" ht="13" thickBot="1" x14ac:dyDescent="0.3">
      <c r="E6"/>
      <c r="F6"/>
      <c r="G6"/>
    </row>
    <row r="7" spans="1:19" ht="13" x14ac:dyDescent="0.3">
      <c r="A7" s="183" t="s">
        <v>0</v>
      </c>
      <c r="B7" s="184"/>
      <c r="C7" s="184"/>
      <c r="D7" s="184"/>
      <c r="E7" s="184"/>
      <c r="F7" s="185"/>
      <c r="G7" s="185"/>
      <c r="H7" s="186"/>
    </row>
    <row r="8" spans="1:19" ht="13" x14ac:dyDescent="0.3">
      <c r="A8" s="187" t="s">
        <v>1</v>
      </c>
      <c r="B8" s="188"/>
      <c r="C8" s="112"/>
      <c r="D8" s="110"/>
      <c r="E8" s="188" t="s">
        <v>2</v>
      </c>
      <c r="F8" s="189"/>
      <c r="G8" s="189"/>
      <c r="H8" s="190"/>
    </row>
    <row r="9" spans="1:19" ht="13.5" thickBot="1" x14ac:dyDescent="0.35">
      <c r="A9" s="187"/>
      <c r="B9" s="188"/>
      <c r="C9" s="113"/>
      <c r="D9" s="111"/>
      <c r="E9" s="38" t="s">
        <v>3</v>
      </c>
      <c r="F9" s="38" t="s">
        <v>118</v>
      </c>
      <c r="G9" s="38" t="s">
        <v>121</v>
      </c>
      <c r="H9" s="87" t="s">
        <v>4</v>
      </c>
    </row>
    <row r="10" spans="1:19" s="1" customFormat="1" ht="13" x14ac:dyDescent="0.3">
      <c r="A10" s="187"/>
      <c r="B10" s="188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88" t="s">
        <v>41</v>
      </c>
      <c r="J10" s="127"/>
      <c r="K10" s="129" t="s">
        <v>119</v>
      </c>
      <c r="L10"/>
      <c r="M10" s="41" t="s">
        <v>101</v>
      </c>
      <c r="N10" s="41" t="s">
        <v>101</v>
      </c>
      <c r="O10" s="41" t="s">
        <v>101</v>
      </c>
      <c r="Q10" s="41" t="s">
        <v>53</v>
      </c>
      <c r="R10" s="41" t="s">
        <v>53</v>
      </c>
      <c r="S10" s="41" t="s">
        <v>53</v>
      </c>
    </row>
    <row r="11" spans="1:19" ht="13" x14ac:dyDescent="0.3">
      <c r="A11" s="176" t="s">
        <v>5</v>
      </c>
      <c r="B11" s="177"/>
      <c r="C11" s="64"/>
      <c r="D11" s="2"/>
      <c r="E11" s="6"/>
      <c r="F11" s="6"/>
      <c r="G11" s="6"/>
      <c r="H11" s="89"/>
      <c r="J11" s="130" t="s">
        <v>116</v>
      </c>
      <c r="K11" s="88" t="s">
        <v>120</v>
      </c>
      <c r="L11" s="26"/>
      <c r="M11" s="43" t="s">
        <v>3</v>
      </c>
      <c r="N11" s="43" t="s">
        <v>118</v>
      </c>
      <c r="O11" s="43" t="s">
        <v>121</v>
      </c>
      <c r="Q11" s="43" t="s">
        <v>3</v>
      </c>
      <c r="R11" s="43" t="s">
        <v>118</v>
      </c>
      <c r="S11" s="43" t="s">
        <v>121</v>
      </c>
    </row>
    <row r="12" spans="1:19" x14ac:dyDescent="0.25">
      <c r="A12" s="90"/>
      <c r="B12" s="73" t="str">
        <f>'PI Budget - 3Yr'!B12</f>
        <v>PI - Dr. XXX (Academic/Summer/Calendar)</v>
      </c>
      <c r="C12" s="80">
        <f>'PI Budget - 3Yr'!C12</f>
        <v>0</v>
      </c>
      <c r="D12" s="115">
        <f>'PI Budget - 3Yr'!D12</f>
        <v>0</v>
      </c>
      <c r="E12" s="27">
        <f>'PI Budget - 3Yr'!E12</f>
        <v>0</v>
      </c>
      <c r="F12" s="27">
        <f>'PI Budget - 3Yr'!F12</f>
        <v>0</v>
      </c>
      <c r="G12" s="27">
        <f>'PI Budget - 3Yr'!G12</f>
        <v>0</v>
      </c>
      <c r="H12" s="91">
        <f>'PI Budget - 3Yr'!H12</f>
        <v>0</v>
      </c>
      <c r="J12" s="90" t="str">
        <f t="shared" ref="J12:J17" si="0">B12</f>
        <v>PI - Dr. XXX (Academic/Summer/Calendar)</v>
      </c>
      <c r="K12" s="126">
        <f>'PI Budget - 3Yr'!H67</f>
        <v>0</v>
      </c>
      <c r="L12" s="21"/>
      <c r="M12" s="121">
        <f>'PI Budget - 3Yr'!M12</f>
        <v>100000</v>
      </c>
      <c r="N12" s="121">
        <f>'PI Budget - 3Yr'!N12</f>
        <v>103499.99999999999</v>
      </c>
      <c r="O12" s="121">
        <f>'PI Budget - 3Yr'!O12</f>
        <v>107122.49999999997</v>
      </c>
      <c r="Q12" s="68">
        <f t="shared" ref="Q12:S17" si="1">SUM(E12/M12)</f>
        <v>0</v>
      </c>
      <c r="R12" s="68">
        <f t="shared" si="1"/>
        <v>0</v>
      </c>
      <c r="S12" s="68">
        <f t="shared" si="1"/>
        <v>0</v>
      </c>
    </row>
    <row r="13" spans="1:19" x14ac:dyDescent="0.25">
      <c r="A13" s="90"/>
      <c r="B13" s="79" t="str">
        <f>'Co-PI1 Budget - 3Yr'!B13</f>
        <v>Co-PI1 - Dr. XXX (Academic/Summer/Calendar)</v>
      </c>
      <c r="C13" s="80">
        <f>'Co-PI1 Budget - 3Yr'!C13</f>
        <v>0</v>
      </c>
      <c r="D13" s="115">
        <f>'Co-PI1 Budget - 3Yr'!D13</f>
        <v>0</v>
      </c>
      <c r="E13" s="27">
        <f>'Co-PI1 Budget - 3Yr'!E13</f>
        <v>0</v>
      </c>
      <c r="F13" s="27">
        <f>'Co-PI1 Budget - 3Yr'!F13</f>
        <v>0</v>
      </c>
      <c r="G13" s="27">
        <f>'Co-PI1 Budget - 3Yr'!G13</f>
        <v>0</v>
      </c>
      <c r="H13" s="91">
        <f>'Co-PI1 Budget - 3Yr'!H13</f>
        <v>0</v>
      </c>
      <c r="J13" s="128" t="str">
        <f t="shared" si="0"/>
        <v>Co-PI1 - Dr. XXX (Academic/Summer/Calendar)</v>
      </c>
      <c r="K13" s="125">
        <f>'Co-PI1 Budget - 3Yr'!H67</f>
        <v>0</v>
      </c>
      <c r="L13" s="37"/>
      <c r="M13" s="121">
        <f>'Co-PI1 Budget - 3Yr'!M13</f>
        <v>100000</v>
      </c>
      <c r="N13" s="121">
        <f>'Co-PI1 Budget - 3Yr'!N13</f>
        <v>103499.99999999999</v>
      </c>
      <c r="O13" s="121">
        <f>'Co-PI1 Budget - 3Yr'!O13</f>
        <v>107122.49999999997</v>
      </c>
      <c r="Q13" s="68">
        <f t="shared" si="1"/>
        <v>0</v>
      </c>
      <c r="R13" s="68">
        <f t="shared" si="1"/>
        <v>0</v>
      </c>
      <c r="S13" s="68">
        <f t="shared" si="1"/>
        <v>0</v>
      </c>
    </row>
    <row r="14" spans="1:19" x14ac:dyDescent="0.25">
      <c r="A14" s="90"/>
      <c r="B14" s="73" t="str">
        <f>'Co-PI2 Budget - 3Yr'!B14</f>
        <v>Co-PI2 - Dr. XXX (Academic/Summer/Calendar)</v>
      </c>
      <c r="C14" s="80">
        <f>'Co-PI2 Budget - 3Yr'!C14</f>
        <v>0</v>
      </c>
      <c r="D14" s="115">
        <f>'Co-PI2 Budget - 3Yr'!D14</f>
        <v>0</v>
      </c>
      <c r="E14" s="27">
        <f>'Co-PI2 Budget - 3Yr'!E14</f>
        <v>0</v>
      </c>
      <c r="F14" s="27">
        <f>'Co-PI2 Budget - 3Yr'!F14</f>
        <v>0</v>
      </c>
      <c r="G14" s="27">
        <f>'Co-PI2 Budget - 3Yr'!G14</f>
        <v>0</v>
      </c>
      <c r="H14" s="91">
        <f>'Co-PI2 Budget - 3Yr'!H14</f>
        <v>0</v>
      </c>
      <c r="J14" s="128" t="str">
        <f t="shared" si="0"/>
        <v>Co-PI2 - Dr. XXX (Academic/Summer/Calendar)</v>
      </c>
      <c r="K14" s="125">
        <f>'Co-PI2 Budget - 3Yr'!H67</f>
        <v>0</v>
      </c>
      <c r="L14" s="37"/>
      <c r="M14" s="121">
        <f>'Co-PI2 Budget - 3Yr'!M14</f>
        <v>100000</v>
      </c>
      <c r="N14" s="121">
        <f>'Co-PI2 Budget - 3Yr'!N14</f>
        <v>103499.99999999999</v>
      </c>
      <c r="O14" s="121">
        <f>'Co-PI2 Budget - 3Yr'!O14</f>
        <v>107122.49999999997</v>
      </c>
      <c r="Q14" s="68">
        <f t="shared" si="1"/>
        <v>0</v>
      </c>
      <c r="R14" s="68">
        <f t="shared" si="1"/>
        <v>0</v>
      </c>
      <c r="S14" s="68">
        <f t="shared" si="1"/>
        <v>0</v>
      </c>
    </row>
    <row r="15" spans="1:19" x14ac:dyDescent="0.25">
      <c r="A15" s="90"/>
      <c r="B15" s="79" t="str">
        <f>'Co-PI3 Budget - 3Yr'!B15</f>
        <v>Co-PI3 - Dr. XXX (Academic/Summer/Calendar)</v>
      </c>
      <c r="C15" s="80">
        <f>'Co-PI3 Budget - 3Yr'!C15</f>
        <v>0</v>
      </c>
      <c r="D15" s="115">
        <f>'Co-PI3 Budget - 3Yr'!D15</f>
        <v>0</v>
      </c>
      <c r="E15" s="27">
        <f>'Co-PI3 Budget - 3Yr'!E15</f>
        <v>0</v>
      </c>
      <c r="F15" s="27">
        <f>'Co-PI3 Budget - 3Yr'!F15</f>
        <v>0</v>
      </c>
      <c r="G15" s="27">
        <f>'Co-PI3 Budget - 3Yr'!G15</f>
        <v>0</v>
      </c>
      <c r="H15" s="91">
        <f>'Co-PI3 Budget - 3Yr'!H15</f>
        <v>0</v>
      </c>
      <c r="J15" s="128" t="str">
        <f t="shared" si="0"/>
        <v>Co-PI3 - Dr. XXX (Academic/Summer/Calendar)</v>
      </c>
      <c r="K15" s="125">
        <f>'Co-PI3 Budget - 3Yr'!H67</f>
        <v>0</v>
      </c>
      <c r="L15" s="21"/>
      <c r="M15" s="121">
        <f>'Co-PI3 Budget - 3Yr'!M15</f>
        <v>100000</v>
      </c>
      <c r="N15" s="121">
        <f>'Co-PI3 Budget - 3Yr'!N15</f>
        <v>103499.99999999999</v>
      </c>
      <c r="O15" s="121">
        <f>'Co-PI3 Budget - 3Yr'!O15</f>
        <v>107122.49999999997</v>
      </c>
      <c r="Q15" s="68">
        <f t="shared" si="1"/>
        <v>0</v>
      </c>
      <c r="R15" s="68">
        <f t="shared" si="1"/>
        <v>0</v>
      </c>
      <c r="S15" s="68">
        <f t="shared" si="1"/>
        <v>0</v>
      </c>
    </row>
    <row r="16" spans="1:19" x14ac:dyDescent="0.25">
      <c r="A16" s="90"/>
      <c r="B16" s="73" t="str">
        <f>'Co-PI4 Budget - 3Yr'!B16</f>
        <v>Co-PI4 - Dr. XXX (Academic/Summer/Calendar)</v>
      </c>
      <c r="C16" s="80">
        <f>'Co-PI4 Budget - 3Yr'!C16</f>
        <v>0</v>
      </c>
      <c r="D16" s="115">
        <f>'Co-PI4 Budget - 3Yr'!D16</f>
        <v>0</v>
      </c>
      <c r="E16" s="27">
        <f>'Co-PI4 Budget - 3Yr'!E16</f>
        <v>0</v>
      </c>
      <c r="F16" s="27">
        <f>'Co-PI4 Budget - 3Yr'!F16</f>
        <v>0</v>
      </c>
      <c r="G16" s="27">
        <f>'Co-PI4 Budget - 3Yr'!G16</f>
        <v>0</v>
      </c>
      <c r="H16" s="91">
        <f>'Co-PI4 Budget - 3Yr'!H16</f>
        <v>0</v>
      </c>
      <c r="J16" s="128" t="str">
        <f t="shared" si="0"/>
        <v>Co-PI4 - Dr. XXX (Academic/Summer/Calendar)</v>
      </c>
      <c r="K16" s="125">
        <f>'Co-PI4 Budget - 3Yr'!H67</f>
        <v>0</v>
      </c>
      <c r="L16" s="21"/>
      <c r="M16" s="121">
        <f>'Co-PI4 Budget - 3Yr'!M16</f>
        <v>100000</v>
      </c>
      <c r="N16" s="121">
        <f>'Co-PI4 Budget - 3Yr'!N16</f>
        <v>103499.99999999999</v>
      </c>
      <c r="O16" s="121">
        <f>'Co-PI4 Budget - 3Yr'!O16</f>
        <v>107122.49999999997</v>
      </c>
      <c r="Q16" s="68">
        <f t="shared" si="1"/>
        <v>0</v>
      </c>
      <c r="R16" s="68">
        <f t="shared" si="1"/>
        <v>0</v>
      </c>
      <c r="S16" s="68">
        <f t="shared" si="1"/>
        <v>0</v>
      </c>
    </row>
    <row r="17" spans="1:19" x14ac:dyDescent="0.25">
      <c r="A17" s="90"/>
      <c r="B17" s="79" t="str">
        <f>'Co-PI5 Budget - 3Yr'!B17</f>
        <v>Co-PI5 - Dr. XXX (Academic/Summer/Calendar)</v>
      </c>
      <c r="C17" s="80">
        <f>'Co-PI5 Budget - 3Yr'!C17</f>
        <v>0</v>
      </c>
      <c r="D17" s="115">
        <f>'Co-PI5 Budget - 3Yr'!D17</f>
        <v>0</v>
      </c>
      <c r="E17" s="27">
        <f>'Co-PI5 Budget - 3Yr'!E17</f>
        <v>0</v>
      </c>
      <c r="F17" s="27">
        <f>'Co-PI5 Budget - 3Yr'!F17</f>
        <v>0</v>
      </c>
      <c r="G17" s="27">
        <f>'Co-PI5 Budget - 3Yr'!G17</f>
        <v>0</v>
      </c>
      <c r="H17" s="91">
        <f>'Co-PI5 Budget - 3Yr'!H17</f>
        <v>0</v>
      </c>
      <c r="J17" s="128" t="str">
        <f t="shared" si="0"/>
        <v>Co-PI5 - Dr. XXX (Academic/Summer/Calendar)</v>
      </c>
      <c r="K17" s="125">
        <f>'Co-PI5 Budget - 3Yr'!H67</f>
        <v>0</v>
      </c>
      <c r="L17" s="21"/>
      <c r="M17" s="122">
        <f>'Co-PI5 Budget - 3Yr'!M17</f>
        <v>100000</v>
      </c>
      <c r="N17" s="122">
        <f>'Co-PI5 Budget - 3Yr'!N17</f>
        <v>103499.99999999999</v>
      </c>
      <c r="O17" s="122">
        <f>'Co-PI5 Budget - 3Yr'!O17</f>
        <v>107122.49999999997</v>
      </c>
      <c r="Q17" s="69">
        <f t="shared" si="1"/>
        <v>0</v>
      </c>
      <c r="R17" s="69">
        <f t="shared" si="1"/>
        <v>0</v>
      </c>
      <c r="S17" s="69">
        <f t="shared" si="1"/>
        <v>0</v>
      </c>
    </row>
    <row r="18" spans="1:19" ht="13.5" thickBot="1" x14ac:dyDescent="0.35">
      <c r="A18" s="153"/>
      <c r="B18" s="154"/>
      <c r="C18" s="80"/>
      <c r="D18" s="83"/>
      <c r="E18" s="27"/>
      <c r="F18" s="27"/>
      <c r="G18" s="27"/>
      <c r="H18" s="91"/>
      <c r="J18" s="124" t="s">
        <v>117</v>
      </c>
      <c r="K18" s="138">
        <f>ROUND(SUM(K12:K17),0)</f>
        <v>0</v>
      </c>
      <c r="L18" s="21"/>
    </row>
    <row r="19" spans="1:19" x14ac:dyDescent="0.25">
      <c r="A19" s="178" t="s">
        <v>31</v>
      </c>
      <c r="B19" s="179"/>
      <c r="C19" s="62"/>
      <c r="D19" s="62"/>
      <c r="E19" s="27">
        <f>'PI Budget - 3Yr'!E19+'Co-PI1 Budget - 3Yr'!E19+'Co-PI2 Budget - 3Yr'!E19+'Co-PI3 Budget - 3Yr'!E19+'Co-PI4 Budget - 3Yr'!E19+'Co-PI5 Budget - 3Yr'!E19</f>
        <v>0</v>
      </c>
      <c r="F19" s="27">
        <f>'PI Budget - 3Yr'!F19+'Co-PI1 Budget - 3Yr'!F19+'Co-PI2 Budget - 3Yr'!F19+'Co-PI3 Budget - 3Yr'!F19+'Co-PI4 Budget - 3Yr'!F19+'Co-PI5 Budget - 3Yr'!F19</f>
        <v>0</v>
      </c>
      <c r="G19" s="27">
        <f>'PI Budget - 3Yr'!G19+'Co-PI1 Budget - 3Yr'!G19+'Co-PI2 Budget - 3Yr'!G19+'Co-PI3 Budget - 3Yr'!G19+'Co-PI4 Budget - 3Yr'!G19+'Co-PI5 Budget - 3Yr'!G19</f>
        <v>0</v>
      </c>
      <c r="H19" s="92">
        <f>SUM(H12:H18)</f>
        <v>0</v>
      </c>
    </row>
    <row r="20" spans="1:19" ht="13" x14ac:dyDescent="0.3">
      <c r="A20" s="176" t="s">
        <v>29</v>
      </c>
      <c r="B20" s="177"/>
      <c r="C20" s="105" t="s">
        <v>86</v>
      </c>
      <c r="D20" s="2"/>
      <c r="E20" s="27"/>
      <c r="F20" s="27"/>
      <c r="G20" s="27"/>
      <c r="H20" s="93"/>
      <c r="J20" s="135" t="s">
        <v>122</v>
      </c>
      <c r="K20" s="136">
        <f>H68</f>
        <v>0</v>
      </c>
    </row>
    <row r="21" spans="1:19" ht="13" x14ac:dyDescent="0.3">
      <c r="A21" s="180" t="s">
        <v>34</v>
      </c>
      <c r="B21" s="181"/>
      <c r="C21" s="80">
        <f>'PI Budget - 3Yr'!C21+'Co-PI1 Budget - 3Yr'!C21+'Co-PI2 Budget - 3Yr'!C21+'Co-PI3 Budget - 3Yr'!C21+'Co-PI4 Budget - 3Yr'!C21+'Co-PI5 Budget - 3Yr'!C21</f>
        <v>0</v>
      </c>
      <c r="D21" s="115">
        <f>'PI Budget - 3Yr'!D21+'Co-PI1 Budget - 3Yr'!D21+'Co-PI2 Budget - 3Yr'!D21+'Co-PI3 Budget - 3Yr'!D21+'Co-PI4 Budget - 3Yr'!D21+'Co-PI5 Budget - 3Yr'!D21</f>
        <v>0</v>
      </c>
      <c r="E21" s="27">
        <f>'PI Budget - 3Yr'!E21+'Co-PI1 Budget - 3Yr'!E21+'Co-PI2 Budget - 3Yr'!E21+'Co-PI3 Budget - 3Yr'!E21+'Co-PI4 Budget - 3Yr'!E21+'Co-PI5 Budget - 3Yr'!E21</f>
        <v>0</v>
      </c>
      <c r="F21" s="27">
        <f>'PI Budget - 3Yr'!F21+'Co-PI1 Budget - 3Yr'!F21+'Co-PI2 Budget - 3Yr'!F21+'Co-PI3 Budget - 3Yr'!F21+'Co-PI4 Budget - 3Yr'!F21+'Co-PI5 Budget - 3Yr'!F21</f>
        <v>0</v>
      </c>
      <c r="G21" s="27">
        <f>'PI Budget - 3Yr'!G21+'Co-PI1 Budget - 3Yr'!G21+'Co-PI2 Budget - 3Yr'!G21+'Co-PI3 Budget - 3Yr'!G21+'Co-PI4 Budget - 3Yr'!G21+'Co-PI5 Budget - 3Yr'!G21</f>
        <v>0</v>
      </c>
      <c r="H21" s="91">
        <f>'PI Budget - 3Yr'!H21+'Co-PI1 Budget - 3Yr'!H21+'Co-PI2 Budget - 3Yr'!H21+'Co-PI3 Budget - 3Yr'!H21+'Co-PI4 Budget - 3Yr'!H21+'Co-PI5 Budget - 3Yr'!H21</f>
        <v>0</v>
      </c>
      <c r="J21" s="135"/>
      <c r="K21" s="135"/>
    </row>
    <row r="22" spans="1:19" ht="13" x14ac:dyDescent="0.3">
      <c r="A22" s="153" t="s">
        <v>46</v>
      </c>
      <c r="B22" s="154"/>
      <c r="C22" s="80">
        <f>'PI Budget - 3Yr'!C22+'Co-PI1 Budget - 3Yr'!C22+'Co-PI2 Budget - 3Yr'!C22+'Co-PI3 Budget - 3Yr'!C22+'Co-PI4 Budget - 3Yr'!C22+'Co-PI5 Budget - 3Yr'!C22</f>
        <v>0</v>
      </c>
      <c r="D22" s="115">
        <f>'PI Budget - 3Yr'!D22+'Co-PI1 Budget - 3Yr'!D22+'Co-PI2 Budget - 3Yr'!D22+'Co-PI3 Budget - 3Yr'!D22+'Co-PI4 Budget - 3Yr'!D22+'Co-PI5 Budget - 3Yr'!D22</f>
        <v>0</v>
      </c>
      <c r="E22" s="27">
        <f>'PI Budget - 3Yr'!E22+'Co-PI1 Budget - 3Yr'!E22+'Co-PI2 Budget - 3Yr'!E22+'Co-PI3 Budget - 3Yr'!E22+'Co-PI4 Budget - 3Yr'!E22+'Co-PI5 Budget - 3Yr'!E22</f>
        <v>0</v>
      </c>
      <c r="F22" s="27">
        <f>'PI Budget - 3Yr'!F22+'Co-PI1 Budget - 3Yr'!F22+'Co-PI2 Budget - 3Yr'!F22+'Co-PI3 Budget - 3Yr'!F22+'Co-PI4 Budget - 3Yr'!F22+'Co-PI5 Budget - 3Yr'!F22</f>
        <v>0</v>
      </c>
      <c r="G22" s="27">
        <f>'PI Budget - 3Yr'!G22+'Co-PI1 Budget - 3Yr'!G22+'Co-PI2 Budget - 3Yr'!G22+'Co-PI3 Budget - 3Yr'!G22+'Co-PI4 Budget - 3Yr'!G22+'Co-PI5 Budget - 3Yr'!G22</f>
        <v>0</v>
      </c>
      <c r="H22" s="91">
        <f>'PI Budget - 3Yr'!H22+'Co-PI1 Budget - 3Yr'!H22+'Co-PI2 Budget - 3Yr'!H22+'Co-PI3 Budget - 3Yr'!H22+'Co-PI4 Budget - 3Yr'!H22+'Co-PI5 Budget - 3Yr'!H22</f>
        <v>0</v>
      </c>
      <c r="J22" s="135" t="s">
        <v>123</v>
      </c>
      <c r="K22" s="137">
        <f>K18-K20</f>
        <v>0</v>
      </c>
    </row>
    <row r="23" spans="1:19" x14ac:dyDescent="0.25">
      <c r="A23" s="153" t="s">
        <v>47</v>
      </c>
      <c r="B23" s="154"/>
      <c r="C23" s="80">
        <f>'PI Budget - 3Yr'!C23+'Co-PI1 Budget - 3Yr'!C23+'Co-PI2 Budget - 3Yr'!C23+'Co-PI3 Budget - 3Yr'!C23+'Co-PI4 Budget - 3Yr'!C23+'Co-PI5 Budget - 3Yr'!C23</f>
        <v>0</v>
      </c>
      <c r="D23" s="115">
        <f>'PI Budget - 3Yr'!D23+'Co-PI1 Budget - 3Yr'!D23+'Co-PI2 Budget - 3Yr'!D23+'Co-PI3 Budget - 3Yr'!D23+'Co-PI4 Budget - 3Yr'!D23+'Co-PI5 Budget - 3Yr'!D23</f>
        <v>0</v>
      </c>
      <c r="E23" s="27">
        <f>'PI Budget - 3Yr'!E23+'Co-PI1 Budget - 3Yr'!E23+'Co-PI2 Budget - 3Yr'!E23+'Co-PI3 Budget - 3Yr'!E23+'Co-PI4 Budget - 3Yr'!E23+'Co-PI5 Budget - 3Yr'!E23</f>
        <v>0</v>
      </c>
      <c r="F23" s="27">
        <f>'PI Budget - 3Yr'!F23+'Co-PI1 Budget - 3Yr'!F23+'Co-PI2 Budget - 3Yr'!F23+'Co-PI3 Budget - 3Yr'!F23+'Co-PI4 Budget - 3Yr'!F23+'Co-PI5 Budget - 3Yr'!F23</f>
        <v>0</v>
      </c>
      <c r="G23" s="27">
        <f>'PI Budget - 3Yr'!G23+'Co-PI1 Budget - 3Yr'!G23+'Co-PI2 Budget - 3Yr'!G23+'Co-PI3 Budget - 3Yr'!G23+'Co-PI4 Budget - 3Yr'!G23+'Co-PI5 Budget - 3Yr'!G23</f>
        <v>0</v>
      </c>
      <c r="H23" s="91">
        <f>'PI Budget - 3Yr'!H23+'Co-PI1 Budget - 3Yr'!H23+'Co-PI2 Budget - 3Yr'!H23+'Co-PI3 Budget - 3Yr'!H23+'Co-PI4 Budget - 3Yr'!H23+'Co-PI5 Budget - 3Yr'!H23</f>
        <v>0</v>
      </c>
    </row>
    <row r="24" spans="1:19" x14ac:dyDescent="0.25">
      <c r="A24" s="153" t="s">
        <v>48</v>
      </c>
      <c r="B24" s="154"/>
      <c r="C24" s="80">
        <f>'PI Budget - 3Yr'!C24+'Co-PI1 Budget - 3Yr'!C24+'Co-PI2 Budget - 3Yr'!C24+'Co-PI3 Budget - 3Yr'!C24+'Co-PI4 Budget - 3Yr'!C24+'Co-PI5 Budget - 3Yr'!C24</f>
        <v>0</v>
      </c>
      <c r="D24" s="115">
        <f>'PI Budget - 3Yr'!D24+'Co-PI1 Budget - 3Yr'!D24+'Co-PI2 Budget - 3Yr'!D24+'Co-PI3 Budget - 3Yr'!D24+'Co-PI4 Budget - 3Yr'!D24+'Co-PI5 Budget - 3Yr'!D24</f>
        <v>0</v>
      </c>
      <c r="E24" s="27">
        <f>'PI Budget - 3Yr'!E24+'Co-PI1 Budget - 3Yr'!E24+'Co-PI2 Budget - 3Yr'!E24+'Co-PI3 Budget - 3Yr'!E24+'Co-PI4 Budget - 3Yr'!E24+'Co-PI5 Budget - 3Yr'!E24</f>
        <v>0</v>
      </c>
      <c r="F24" s="27">
        <f>'PI Budget - 3Yr'!F24+'Co-PI1 Budget - 3Yr'!F24+'Co-PI2 Budget - 3Yr'!F24+'Co-PI3 Budget - 3Yr'!F24+'Co-PI4 Budget - 3Yr'!F24+'Co-PI5 Budget - 3Yr'!F24</f>
        <v>0</v>
      </c>
      <c r="G24" s="27">
        <f>'PI Budget - 3Yr'!G24+'Co-PI1 Budget - 3Yr'!G24+'Co-PI2 Budget - 3Yr'!G24+'Co-PI3 Budget - 3Yr'!G24+'Co-PI4 Budget - 3Yr'!G24+'Co-PI5 Budget - 3Yr'!G24</f>
        <v>0</v>
      </c>
      <c r="H24" s="91">
        <f>'PI Budget - 3Yr'!H24+'Co-PI1 Budget - 3Yr'!H24+'Co-PI2 Budget - 3Yr'!H24+'Co-PI3 Budget - 3Yr'!H24+'Co-PI4 Budget - 3Yr'!H24+'Co-PI5 Budget - 3Yr'!H24</f>
        <v>0</v>
      </c>
    </row>
    <row r="25" spans="1:19" x14ac:dyDescent="0.25">
      <c r="A25" s="153" t="s">
        <v>43</v>
      </c>
      <c r="B25" s="154"/>
      <c r="C25" s="80">
        <f>'PI Budget - 3Yr'!C25+'Co-PI1 Budget - 3Yr'!C25+'Co-PI2 Budget - 3Yr'!C25+'Co-PI3 Budget - 3Yr'!C25+'Co-PI4 Budget - 3Yr'!C25+'Co-PI5 Budget - 3Yr'!C25</f>
        <v>0</v>
      </c>
      <c r="D25" s="115">
        <f>'PI Budget - 3Yr'!D25+'Co-PI1 Budget - 3Yr'!D25+'Co-PI2 Budget - 3Yr'!D25+'Co-PI3 Budget - 3Yr'!D25+'Co-PI4 Budget - 3Yr'!D25+'Co-PI5 Budget - 3Yr'!D25</f>
        <v>0</v>
      </c>
      <c r="E25" s="27">
        <f>'PI Budget - 3Yr'!E25+'Co-PI1 Budget - 3Yr'!E25+'Co-PI2 Budget - 3Yr'!E25+'Co-PI3 Budget - 3Yr'!E25+'Co-PI4 Budget - 3Yr'!E25+'Co-PI5 Budget - 3Yr'!E25</f>
        <v>0</v>
      </c>
      <c r="F25" s="27">
        <f>'PI Budget - 3Yr'!F25+'Co-PI1 Budget - 3Yr'!F25+'Co-PI2 Budget - 3Yr'!F25+'Co-PI3 Budget - 3Yr'!F25+'Co-PI4 Budget - 3Yr'!F25+'Co-PI5 Budget - 3Yr'!F25</f>
        <v>0</v>
      </c>
      <c r="G25" s="27">
        <f>'PI Budget - 3Yr'!G25+'Co-PI1 Budget - 3Yr'!G25+'Co-PI2 Budget - 3Yr'!G25+'Co-PI3 Budget - 3Yr'!G25+'Co-PI4 Budget - 3Yr'!G25+'Co-PI5 Budget - 3Yr'!G25</f>
        <v>0</v>
      </c>
      <c r="H25" s="91">
        <f>'PI Budget - 3Yr'!H25+'Co-PI1 Budget - 3Yr'!H25+'Co-PI2 Budget - 3Yr'!H25+'Co-PI3 Budget - 3Yr'!H25+'Co-PI4 Budget - 3Yr'!H25+'Co-PI5 Budget - 3Yr'!H25</f>
        <v>0</v>
      </c>
    </row>
    <row r="26" spans="1:19" x14ac:dyDescent="0.25">
      <c r="A26" s="153"/>
      <c r="B26" s="154"/>
      <c r="C26" s="80"/>
      <c r="D26" s="83"/>
      <c r="E26" s="27">
        <f>'PI Budget - 3Yr'!E26+'Co-PI1 Budget - 3Yr'!E26+'Co-PI2 Budget - 3Yr'!E26+'Co-PI3 Budget - 3Yr'!E26+'Co-PI4 Budget - 3Yr'!E26+'Co-PI5 Budget - 3Yr'!E26</f>
        <v>0</v>
      </c>
      <c r="F26" s="27">
        <f>'PI Budget - 3Yr'!F26+'Co-PI1 Budget - 3Yr'!F26+'Co-PI2 Budget - 3Yr'!F26+'Co-PI3 Budget - 3Yr'!F26+'Co-PI4 Budget - 3Yr'!F26+'Co-PI5 Budget - 3Yr'!F26</f>
        <v>0</v>
      </c>
      <c r="G26" s="27">
        <f>'PI Budget - 3Yr'!G26+'Co-PI1 Budget - 3Yr'!G26+'Co-PI2 Budget - 3Yr'!G26+'Co-PI3 Budget - 3Yr'!G26+'Co-PI4 Budget - 3Yr'!G26+'Co-PI5 Budget - 3Yr'!G26</f>
        <v>0</v>
      </c>
      <c r="H26" s="91">
        <f>'PI Budget - 3Yr'!H26+'Co-PI1 Budget - 3Yr'!H26+'Co-PI2 Budget - 3Yr'!H26+'Co-PI3 Budget - 3Yr'!H26+'Co-PI4 Budget - 3Yr'!H26+'Co-PI5 Budget - 3Yr'!H26</f>
        <v>0</v>
      </c>
    </row>
    <row r="27" spans="1:19" x14ac:dyDescent="0.25">
      <c r="A27" s="178" t="s">
        <v>50</v>
      </c>
      <c r="B27" s="179"/>
      <c r="C27" s="62"/>
      <c r="D27" s="62"/>
      <c r="E27" s="27">
        <f>'PI Budget - 3Yr'!E27+'Co-PI1 Budget - 3Yr'!E27+'Co-PI2 Budget - 3Yr'!E27+'Co-PI3 Budget - 3Yr'!E27+'Co-PI4 Budget - 3Yr'!E27+'Co-PI5 Budget - 3Yr'!E27</f>
        <v>0</v>
      </c>
      <c r="F27" s="27">
        <f>'PI Budget - 3Yr'!F27+'Co-PI1 Budget - 3Yr'!F27+'Co-PI2 Budget - 3Yr'!F27+'Co-PI3 Budget - 3Yr'!F27+'Co-PI4 Budget - 3Yr'!F27+'Co-PI5 Budget - 3Yr'!F27</f>
        <v>0</v>
      </c>
      <c r="G27" s="27">
        <f>'PI Budget - 3Yr'!G27+'Co-PI1 Budget - 3Yr'!G27+'Co-PI2 Budget - 3Yr'!G27+'Co-PI3 Budget - 3Yr'!G27+'Co-PI4 Budget - 3Yr'!G27+'Co-PI5 Budget - 3Yr'!G27</f>
        <v>0</v>
      </c>
      <c r="H27" s="91">
        <f>'PI Budget - 3Yr'!H27+'Co-PI1 Budget - 3Yr'!H27+'Co-PI2 Budget - 3Yr'!H27+'Co-PI3 Budget - 3Yr'!H27+'Co-PI4 Budget - 3Yr'!H27+'Co-PI5 Budget - 3Yr'!H27</f>
        <v>0</v>
      </c>
    </row>
    <row r="28" spans="1:19" ht="13" x14ac:dyDescent="0.3">
      <c r="A28" s="170" t="s">
        <v>30</v>
      </c>
      <c r="B28" s="171"/>
      <c r="C28" s="81"/>
      <c r="D28" s="5"/>
      <c r="E28" s="27"/>
      <c r="F28" s="27"/>
      <c r="G28" s="27"/>
      <c r="H28" s="93"/>
    </row>
    <row r="29" spans="1:19" x14ac:dyDescent="0.25">
      <c r="A29" s="153" t="s">
        <v>33</v>
      </c>
      <c r="B29" s="154"/>
      <c r="C29" s="114">
        <v>0.32</v>
      </c>
      <c r="D29" s="115"/>
      <c r="E29" s="27">
        <f>'PI Budget - 3Yr'!E29+'Co-PI1 Budget - 3Yr'!E29+'Co-PI2 Budget - 3Yr'!E29+'Co-PI3 Budget - 3Yr'!E29+'Co-PI4 Budget - 3Yr'!E29+'Co-PI5 Budget - 3Yr'!E29</f>
        <v>0</v>
      </c>
      <c r="F29" s="27">
        <f>'PI Budget - 3Yr'!F29+'Co-PI1 Budget - 3Yr'!F29+'Co-PI2 Budget - 3Yr'!F29+'Co-PI3 Budget - 3Yr'!F29+'Co-PI4 Budget - 3Yr'!F29+'Co-PI5 Budget - 3Yr'!F29</f>
        <v>0</v>
      </c>
      <c r="G29" s="27">
        <f>'PI Budget - 3Yr'!G29+'Co-PI1 Budget - 3Yr'!G29+'Co-PI2 Budget - 3Yr'!G29+'Co-PI3 Budget - 3Yr'!G29+'Co-PI4 Budget - 3Yr'!G29+'Co-PI5 Budget - 3Yr'!G29</f>
        <v>0</v>
      </c>
      <c r="H29" s="91">
        <f>'PI Budget - 3Yr'!H29+'Co-PI1 Budget - 3Yr'!H29+'Co-PI2 Budget - 3Yr'!H29+'Co-PI3 Budget - 3Yr'!H29+'Co-PI4 Budget - 3Yr'!H29+'Co-PI5 Budget - 3Yr'!H29</f>
        <v>0</v>
      </c>
    </row>
    <row r="30" spans="1:19" x14ac:dyDescent="0.25">
      <c r="A30" s="180" t="s">
        <v>34</v>
      </c>
      <c r="B30" s="181"/>
      <c r="C30" s="114">
        <v>0.23</v>
      </c>
      <c r="D30" s="115"/>
      <c r="E30" s="27">
        <f>'PI Budget - 3Yr'!E30+'Co-PI1 Budget - 3Yr'!E30+'Co-PI2 Budget - 3Yr'!E30+'Co-PI3 Budget - 3Yr'!E30+'Co-PI4 Budget - 3Yr'!E30+'Co-PI5 Budget - 3Yr'!E30</f>
        <v>0</v>
      </c>
      <c r="F30" s="27">
        <f>'PI Budget - 3Yr'!F30+'Co-PI1 Budget - 3Yr'!F30+'Co-PI2 Budget - 3Yr'!F30+'Co-PI3 Budget - 3Yr'!F30+'Co-PI4 Budget - 3Yr'!F30+'Co-PI5 Budget - 3Yr'!F30</f>
        <v>0</v>
      </c>
      <c r="G30" s="27">
        <f>'PI Budget - 3Yr'!G30+'Co-PI1 Budget - 3Yr'!G30+'Co-PI2 Budget - 3Yr'!G30+'Co-PI3 Budget - 3Yr'!G30+'Co-PI4 Budget - 3Yr'!G30+'Co-PI5 Budget - 3Yr'!G30</f>
        <v>0</v>
      </c>
      <c r="H30" s="91">
        <f>'PI Budget - 3Yr'!H30+'Co-PI1 Budget - 3Yr'!H30+'Co-PI2 Budget - 3Yr'!H30+'Co-PI3 Budget - 3Yr'!H30+'Co-PI4 Budget - 3Yr'!H30+'Co-PI5 Budget - 3Yr'!H30</f>
        <v>0</v>
      </c>
    </row>
    <row r="31" spans="1:19" x14ac:dyDescent="0.25">
      <c r="A31" s="153" t="s">
        <v>44</v>
      </c>
      <c r="B31" s="154"/>
      <c r="C31" s="114">
        <v>0.02</v>
      </c>
      <c r="D31" s="115"/>
      <c r="E31" s="27">
        <f>'PI Budget - 3Yr'!E31+'Co-PI1 Budget - 3Yr'!E31+'Co-PI2 Budget - 3Yr'!E31+'Co-PI3 Budget - 3Yr'!E31+'Co-PI4 Budget - 3Yr'!E31+'Co-PI5 Budget - 3Yr'!E31</f>
        <v>0</v>
      </c>
      <c r="F31" s="27">
        <f>'PI Budget - 3Yr'!F31+'Co-PI1 Budget - 3Yr'!F31+'Co-PI2 Budget - 3Yr'!F31+'Co-PI3 Budget - 3Yr'!F31+'Co-PI4 Budget - 3Yr'!F31+'Co-PI5 Budget - 3Yr'!F31</f>
        <v>0</v>
      </c>
      <c r="G31" s="27">
        <f>'PI Budget - 3Yr'!G31+'Co-PI1 Budget - 3Yr'!G31+'Co-PI2 Budget - 3Yr'!G31+'Co-PI3 Budget - 3Yr'!G31+'Co-PI4 Budget - 3Yr'!G31+'Co-PI5 Budget - 3Yr'!G31</f>
        <v>0</v>
      </c>
      <c r="H31" s="91">
        <f>'PI Budget - 3Yr'!H31+'Co-PI1 Budget - 3Yr'!H31+'Co-PI2 Budget - 3Yr'!H31+'Co-PI3 Budget - 3Yr'!H31+'Co-PI4 Budget - 3Yr'!H31+'Co-PI5 Budget - 3Yr'!H31</f>
        <v>0</v>
      </c>
    </row>
    <row r="32" spans="1:19" x14ac:dyDescent="0.25">
      <c r="A32" s="153" t="s">
        <v>43</v>
      </c>
      <c r="B32" s="154"/>
      <c r="C32" s="114">
        <v>0.12</v>
      </c>
      <c r="D32" s="115"/>
      <c r="E32" s="27">
        <f>'PI Budget - 3Yr'!E32+'Co-PI1 Budget - 3Yr'!E32+'Co-PI2 Budget - 3Yr'!E32+'Co-PI3 Budget - 3Yr'!E32+'Co-PI4 Budget - 3Yr'!E32+'Co-PI5 Budget - 3Yr'!E32</f>
        <v>0</v>
      </c>
      <c r="F32" s="27">
        <f>'PI Budget - 3Yr'!F32+'Co-PI1 Budget - 3Yr'!F32+'Co-PI2 Budget - 3Yr'!F32+'Co-PI3 Budget - 3Yr'!F32+'Co-PI4 Budget - 3Yr'!F32+'Co-PI5 Budget - 3Yr'!F32</f>
        <v>0</v>
      </c>
      <c r="G32" s="27">
        <f>'PI Budget - 3Yr'!G32+'Co-PI1 Budget - 3Yr'!G32+'Co-PI2 Budget - 3Yr'!G32+'Co-PI3 Budget - 3Yr'!G32+'Co-PI4 Budget - 3Yr'!G32+'Co-PI5 Budget - 3Yr'!G32</f>
        <v>0</v>
      </c>
      <c r="H32" s="91">
        <f>'PI Budget - 3Yr'!H32+'Co-PI1 Budget - 3Yr'!H32+'Co-PI2 Budget - 3Yr'!H32+'Co-PI3 Budget - 3Yr'!H32+'Co-PI4 Budget - 3Yr'!H32+'Co-PI5 Budget - 3Yr'!H32</f>
        <v>0</v>
      </c>
    </row>
    <row r="33" spans="1:13" x14ac:dyDescent="0.25">
      <c r="A33" s="153"/>
      <c r="B33" s="154"/>
      <c r="C33" s="106"/>
      <c r="D33" s="115"/>
      <c r="E33" s="27"/>
      <c r="F33" s="27"/>
      <c r="G33" s="27"/>
      <c r="H33" s="94"/>
    </row>
    <row r="34" spans="1:13" x14ac:dyDescent="0.25">
      <c r="A34" s="178" t="s">
        <v>32</v>
      </c>
      <c r="B34" s="179"/>
      <c r="C34" s="63"/>
      <c r="D34" s="62"/>
      <c r="E34" s="27">
        <f>'PI Budget - 3Yr'!E34+'Co-PI1 Budget - 3Yr'!E34+'Co-PI2 Budget - 3Yr'!E34+'Co-PI3 Budget - 3Yr'!E34+'Co-PI4 Budget - 3Yr'!E34+'Co-PI5 Budget - 3Yr'!E34</f>
        <v>0</v>
      </c>
      <c r="F34" s="27">
        <f>'PI Budget - 3Yr'!F34+'Co-PI1 Budget - 3Yr'!F34+'Co-PI2 Budget - 3Yr'!F34+'Co-PI3 Budget - 3Yr'!F34+'Co-PI4 Budget - 3Yr'!F34+'Co-PI5 Budget - 3Yr'!F34</f>
        <v>0</v>
      </c>
      <c r="G34" s="27">
        <f>'PI Budget - 3Yr'!G34+'Co-PI1 Budget - 3Yr'!G34+'Co-PI2 Budget - 3Yr'!G34+'Co-PI3 Budget - 3Yr'!G34+'Co-PI4 Budget - 3Yr'!G34+'Co-PI5 Budget - 3Yr'!G34</f>
        <v>0</v>
      </c>
      <c r="H34" s="134">
        <f>'PI Budget - 3Yr'!H34+'Co-PI1 Budget - 3Yr'!H34+'Co-PI2 Budget - 3Yr'!H34+'Co-PI3 Budget - 3Yr'!H34+'Co-PI4 Budget - 3Yr'!H34+'Co-PI5 Budget - 3Yr'!H34</f>
        <v>0</v>
      </c>
    </row>
    <row r="35" spans="1:13" ht="13" x14ac:dyDescent="0.3">
      <c r="A35" s="174" t="s">
        <v>6</v>
      </c>
      <c r="B35" s="175"/>
      <c r="C35" s="64"/>
      <c r="D35" s="64"/>
      <c r="E35" s="131">
        <f>'PI Budget - 3Yr'!E35+'Co-PI1 Budget - 3Yr'!E35+'Co-PI2 Budget - 3Yr'!E35+'Co-PI3 Budget - 3Yr'!E35+'Co-PI4 Budget - 3Yr'!E35+'Co-PI5 Budget - 3Yr'!E35</f>
        <v>0</v>
      </c>
      <c r="F35" s="131">
        <f>'PI Budget - 3Yr'!F35+'Co-PI1 Budget - 3Yr'!F35+'Co-PI2 Budget - 3Yr'!F35+'Co-PI3 Budget - 3Yr'!F35+'Co-PI4 Budget - 3Yr'!F35+'Co-PI5 Budget - 3Yr'!F35</f>
        <v>0</v>
      </c>
      <c r="G35" s="131">
        <f>'PI Budget - 3Yr'!G35+'Co-PI1 Budget - 3Yr'!G35+'Co-PI2 Budget - 3Yr'!G35+'Co-PI3 Budget - 3Yr'!G35+'Co-PI4 Budget - 3Yr'!G35+'Co-PI5 Budget - 3Yr'!G35</f>
        <v>0</v>
      </c>
      <c r="H35" s="133">
        <f>'PI Budget - 3Yr'!H35+'Co-PI1 Budget - 3Yr'!H35+'Co-PI2 Budget - 3Yr'!H35+'Co-PI3 Budget - 3Yr'!H35+'Co-PI4 Budget - 3Yr'!H35+'Co-PI5 Budget - 3Yr'!H35</f>
        <v>0</v>
      </c>
    </row>
    <row r="36" spans="1:13" ht="13" x14ac:dyDescent="0.3">
      <c r="A36" s="172"/>
      <c r="B36" s="173"/>
      <c r="C36" s="64"/>
      <c r="D36" s="2"/>
      <c r="E36" s="27"/>
      <c r="F36" s="27"/>
      <c r="G36" s="27"/>
      <c r="H36" s="97"/>
    </row>
    <row r="37" spans="1:13" ht="13" x14ac:dyDescent="0.3">
      <c r="A37" s="174" t="s">
        <v>7</v>
      </c>
      <c r="B37" s="175"/>
      <c r="C37" s="64"/>
      <c r="D37" s="64"/>
      <c r="E37" s="131"/>
      <c r="F37" s="131"/>
      <c r="G37" s="131"/>
      <c r="H37" s="132"/>
    </row>
    <row r="38" spans="1:13" ht="13" x14ac:dyDescent="0.3">
      <c r="A38" s="153" t="s">
        <v>124</v>
      </c>
      <c r="B38" s="154"/>
      <c r="C38" s="62"/>
      <c r="D38" s="4"/>
      <c r="E38" s="27">
        <v>0</v>
      </c>
      <c r="F38" s="27">
        <v>0</v>
      </c>
      <c r="G38" s="27">
        <v>0</v>
      </c>
      <c r="H38" s="91">
        <f>SUM(E38:G38)</f>
        <v>0</v>
      </c>
      <c r="M38" s="31"/>
    </row>
    <row r="39" spans="1:13" ht="13" x14ac:dyDescent="0.3">
      <c r="A39" s="153" t="s">
        <v>125</v>
      </c>
      <c r="B39" s="154"/>
      <c r="C39" s="62"/>
      <c r="D39" s="4"/>
      <c r="E39" s="27">
        <v>0</v>
      </c>
      <c r="F39" s="27">
        <v>0</v>
      </c>
      <c r="G39" s="27">
        <v>0</v>
      </c>
      <c r="H39" s="91">
        <f>SUM(E39:G39)</f>
        <v>0</v>
      </c>
      <c r="M39" s="31"/>
    </row>
    <row r="40" spans="1:13" ht="13" x14ac:dyDescent="0.3">
      <c r="A40" s="155" t="s">
        <v>126</v>
      </c>
      <c r="B40" s="156"/>
      <c r="C40" s="65"/>
      <c r="D40" s="116"/>
      <c r="E40" s="131">
        <f>ROUND(SUM(E38:E39),0)</f>
        <v>0</v>
      </c>
      <c r="F40" s="27">
        <f>ROUND(SUM(D40:D40),0)</f>
        <v>0</v>
      </c>
      <c r="G40" s="27">
        <f>ROUND(SUM(E40:E40),0)</f>
        <v>0</v>
      </c>
      <c r="H40" s="133">
        <f>SUM(E40:G40)</f>
        <v>0</v>
      </c>
    </row>
    <row r="41" spans="1:13" ht="13" x14ac:dyDescent="0.3">
      <c r="A41" s="176"/>
      <c r="B41" s="177"/>
      <c r="C41" s="64"/>
      <c r="D41" s="2"/>
      <c r="E41" s="27"/>
      <c r="F41" s="27"/>
      <c r="G41" s="27"/>
      <c r="H41" s="94"/>
    </row>
    <row r="42" spans="1:13" ht="13" x14ac:dyDescent="0.3">
      <c r="A42" s="176" t="s">
        <v>8</v>
      </c>
      <c r="B42" s="177"/>
      <c r="C42" s="105" t="s">
        <v>86</v>
      </c>
      <c r="D42" s="2"/>
      <c r="E42" s="27"/>
      <c r="F42" s="27"/>
      <c r="G42" s="27"/>
      <c r="H42" s="94"/>
    </row>
    <row r="43" spans="1:13" x14ac:dyDescent="0.25">
      <c r="A43" s="153" t="s">
        <v>13</v>
      </c>
      <c r="B43" s="154"/>
      <c r="C43" s="80">
        <f>'PI Budget - 3Yr'!C43+'Co-PI1 Budget - 3Yr'!C43+'Co-PI2 Budget - 3Yr'!C43+'Co-PI3 Budget - 3Yr'!C43+'Co-PI4 Budget - 3Yr'!C43+'Co-PI5 Budget - 3Yr'!C43</f>
        <v>0</v>
      </c>
      <c r="D43" s="4"/>
      <c r="E43" s="27">
        <f>'PI Budget - 3Yr'!E43+'Co-PI1 Budget - 3Yr'!E43+'Co-PI2 Budget - 3Yr'!E43+'Co-PI3 Budget - 3Yr'!E43+'Co-PI4 Budget - 3Yr'!E43+'Co-PI5 Budget - 3Yr'!E43</f>
        <v>0</v>
      </c>
      <c r="F43" s="27">
        <f>'PI Budget - 3Yr'!F43+'Co-PI1 Budget - 3Yr'!F43+'Co-PI2 Budget - 3Yr'!F43+'Co-PI3 Budget - 3Yr'!F43+'Co-PI4 Budget - 3Yr'!F43+'Co-PI5 Budget - 3Yr'!F43</f>
        <v>0</v>
      </c>
      <c r="G43" s="27">
        <f>'PI Budget - 3Yr'!G43+'Co-PI1 Budget - 3Yr'!G43+'Co-PI2 Budget - 3Yr'!G43+'Co-PI3 Budget - 3Yr'!G43+'Co-PI4 Budget - 3Yr'!G43+'Co-PI5 Budget - 3Yr'!G43</f>
        <v>0</v>
      </c>
      <c r="H43" s="91">
        <f>'PI Budget - 3Yr'!H43+'Co-PI1 Budget - 3Yr'!H43+'Co-PI2 Budget - 3Yr'!H43+'Co-PI3 Budget - 3Yr'!H43+'Co-PI4 Budget - 3Yr'!H43+'Co-PI5 Budget - 3Yr'!H43</f>
        <v>0</v>
      </c>
    </row>
    <row r="44" spans="1:13" x14ac:dyDescent="0.25">
      <c r="A44" s="153" t="s">
        <v>14</v>
      </c>
      <c r="B44" s="154"/>
      <c r="C44" s="80">
        <f>'PI Budget - 3Yr'!C44+'Co-PI1 Budget - 3Yr'!C44+'Co-PI2 Budget - 3Yr'!C44+'Co-PI3 Budget - 3Yr'!C44+'Co-PI4 Budget - 3Yr'!C44+'Co-PI5 Budget - 3Yr'!C44</f>
        <v>0</v>
      </c>
      <c r="D44" s="4"/>
      <c r="E44" s="27">
        <f>'PI Budget - 3Yr'!E44+'Co-PI1 Budget - 3Yr'!E44+'Co-PI2 Budget - 3Yr'!E44+'Co-PI3 Budget - 3Yr'!E44+'Co-PI4 Budget - 3Yr'!E44+'Co-PI5 Budget - 3Yr'!E44</f>
        <v>0</v>
      </c>
      <c r="F44" s="27">
        <f>'PI Budget - 3Yr'!F44+'Co-PI1 Budget - 3Yr'!F44+'Co-PI2 Budget - 3Yr'!F44+'Co-PI3 Budget - 3Yr'!F44+'Co-PI4 Budget - 3Yr'!F44+'Co-PI5 Budget - 3Yr'!F44</f>
        <v>0</v>
      </c>
      <c r="G44" s="27">
        <f>'PI Budget - 3Yr'!G44+'Co-PI1 Budget - 3Yr'!G44+'Co-PI2 Budget - 3Yr'!G44+'Co-PI3 Budget - 3Yr'!G44+'Co-PI4 Budget - 3Yr'!G44+'Co-PI5 Budget - 3Yr'!G44</f>
        <v>0</v>
      </c>
      <c r="H44" s="91">
        <f>'PI Budget - 3Yr'!H44+'Co-PI1 Budget - 3Yr'!H44+'Co-PI2 Budget - 3Yr'!H44+'Co-PI3 Budget - 3Yr'!H44+'Co-PI4 Budget - 3Yr'!H44+'Co-PI5 Budget - 3Yr'!H44</f>
        <v>0</v>
      </c>
    </row>
    <row r="45" spans="1:13" ht="13" x14ac:dyDescent="0.3">
      <c r="A45" s="155" t="s">
        <v>25</v>
      </c>
      <c r="B45" s="156"/>
      <c r="C45" s="65"/>
      <c r="D45" s="116"/>
      <c r="E45" s="131">
        <f>'PI Budget - 3Yr'!E45+'Co-PI1 Budget - 3Yr'!E45+'Co-PI2 Budget - 3Yr'!E45+'Co-PI3 Budget - 3Yr'!E45+'Co-PI4 Budget - 3Yr'!E45+'Co-PI5 Budget - 3Yr'!E45</f>
        <v>0</v>
      </c>
      <c r="F45" s="131">
        <f>'PI Budget - 3Yr'!F45+'Co-PI1 Budget - 3Yr'!F45+'Co-PI2 Budget - 3Yr'!F45+'Co-PI3 Budget - 3Yr'!F45+'Co-PI4 Budget - 3Yr'!F45+'Co-PI5 Budget - 3Yr'!F45</f>
        <v>0</v>
      </c>
      <c r="G45" s="131">
        <f>'PI Budget - 3Yr'!G45+'Co-PI1 Budget - 3Yr'!G45+'Co-PI2 Budget - 3Yr'!G45+'Co-PI3 Budget - 3Yr'!G45+'Co-PI4 Budget - 3Yr'!G45+'Co-PI5 Budget - 3Yr'!G45</f>
        <v>0</v>
      </c>
      <c r="H45" s="133">
        <f>'PI Budget - 3Yr'!H45+'Co-PI1 Budget - 3Yr'!H45+'Co-PI2 Budget - 3Yr'!H45+'Co-PI3 Budget - 3Yr'!H45+'Co-PI4 Budget - 3Yr'!H45+'Co-PI5 Budget - 3Yr'!H45</f>
        <v>0</v>
      </c>
    </row>
    <row r="46" spans="1:13" ht="13" x14ac:dyDescent="0.3">
      <c r="A46" s="168"/>
      <c r="B46" s="169"/>
      <c r="C46" s="65"/>
      <c r="D46" s="117"/>
      <c r="E46" s="27"/>
      <c r="F46" s="27"/>
      <c r="G46" s="27"/>
      <c r="H46" s="97"/>
    </row>
    <row r="47" spans="1:13" ht="12.75" customHeight="1" x14ac:dyDescent="0.3">
      <c r="A47" s="176" t="s">
        <v>9</v>
      </c>
      <c r="B47" s="177"/>
      <c r="C47" s="64"/>
      <c r="D47" s="2"/>
      <c r="E47" s="27"/>
      <c r="F47" s="27"/>
      <c r="G47" s="27"/>
      <c r="H47" s="94"/>
    </row>
    <row r="48" spans="1:13" ht="12.75" customHeight="1" x14ac:dyDescent="0.25">
      <c r="A48" s="153" t="s">
        <v>15</v>
      </c>
      <c r="B48" s="154"/>
      <c r="C48" s="62"/>
      <c r="D48" s="4"/>
      <c r="E48" s="27">
        <f>'PI Budget - 3Yr'!E48+'Co-PI1 Budget - 3Yr'!E48+'Co-PI2 Budget - 3Yr'!E48+'Co-PI3 Budget - 3Yr'!E48+'Co-PI4 Budget - 3Yr'!E48+'Co-PI5 Budget - 3Yr'!E48</f>
        <v>0</v>
      </c>
      <c r="F48" s="27">
        <f>'PI Budget - 3Yr'!F48+'Co-PI1 Budget - 3Yr'!F48+'Co-PI2 Budget - 3Yr'!F48+'Co-PI3 Budget - 3Yr'!F48+'Co-PI4 Budget - 3Yr'!F48+'Co-PI5 Budget - 3Yr'!F48</f>
        <v>0</v>
      </c>
      <c r="G48" s="27">
        <f>'PI Budget - 3Yr'!G48+'Co-PI1 Budget - 3Yr'!G48+'Co-PI2 Budget - 3Yr'!G48+'Co-PI3 Budget - 3Yr'!G48+'Co-PI4 Budget - 3Yr'!G48+'Co-PI5 Budget - 3Yr'!G48</f>
        <v>0</v>
      </c>
      <c r="H48" s="91">
        <f>'PI Budget - 3Yr'!H48+'Co-PI1 Budget - 3Yr'!H48+'Co-PI2 Budget - 3Yr'!H48+'Co-PI3 Budget - 3Yr'!H48+'Co-PI4 Budget - 3Yr'!H48+'Co-PI5 Budget - 3Yr'!H48</f>
        <v>0</v>
      </c>
    </row>
    <row r="49" spans="1:15" ht="12.75" customHeight="1" x14ac:dyDescent="0.25">
      <c r="A49" s="153" t="s">
        <v>16</v>
      </c>
      <c r="B49" s="154"/>
      <c r="C49" s="62"/>
      <c r="D49" s="4"/>
      <c r="E49" s="27">
        <f>'PI Budget - 3Yr'!E49+'Co-PI1 Budget - 3Yr'!E49+'Co-PI2 Budget - 3Yr'!E49+'Co-PI3 Budget - 3Yr'!E49+'Co-PI4 Budget - 3Yr'!E49+'Co-PI5 Budget - 3Yr'!E49</f>
        <v>0</v>
      </c>
      <c r="F49" s="27">
        <f>'PI Budget - 3Yr'!F49+'Co-PI1 Budget - 3Yr'!F49+'Co-PI2 Budget - 3Yr'!F49+'Co-PI3 Budget - 3Yr'!F49+'Co-PI4 Budget - 3Yr'!F49+'Co-PI5 Budget - 3Yr'!F49</f>
        <v>0</v>
      </c>
      <c r="G49" s="27">
        <f>'PI Budget - 3Yr'!G49+'Co-PI1 Budget - 3Yr'!G49+'Co-PI2 Budget - 3Yr'!G49+'Co-PI3 Budget - 3Yr'!G49+'Co-PI4 Budget - 3Yr'!G49+'Co-PI5 Budget - 3Yr'!G49</f>
        <v>0</v>
      </c>
      <c r="H49" s="91">
        <f>'PI Budget - 3Yr'!H49+'Co-PI1 Budget - 3Yr'!H49+'Co-PI2 Budget - 3Yr'!H49+'Co-PI3 Budget - 3Yr'!H49+'Co-PI4 Budget - 3Yr'!H49+'Co-PI5 Budget - 3Yr'!H49</f>
        <v>0</v>
      </c>
    </row>
    <row r="50" spans="1:15" ht="12.75" customHeight="1" x14ac:dyDescent="0.25">
      <c r="A50" s="153" t="s">
        <v>17</v>
      </c>
      <c r="B50" s="154"/>
      <c r="C50" s="62"/>
      <c r="D50" s="4"/>
      <c r="E50" s="27">
        <f>'PI Budget - 3Yr'!E50+'Co-PI1 Budget - 3Yr'!E50+'Co-PI2 Budget - 3Yr'!E50+'Co-PI3 Budget - 3Yr'!E50+'Co-PI4 Budget - 3Yr'!E50+'Co-PI5 Budget - 3Yr'!E50</f>
        <v>0</v>
      </c>
      <c r="F50" s="27">
        <f>'PI Budget - 3Yr'!F50+'Co-PI1 Budget - 3Yr'!F50+'Co-PI2 Budget - 3Yr'!F50+'Co-PI3 Budget - 3Yr'!F50+'Co-PI4 Budget - 3Yr'!F50+'Co-PI5 Budget - 3Yr'!F50</f>
        <v>0</v>
      </c>
      <c r="G50" s="27">
        <f>'PI Budget - 3Yr'!G50+'Co-PI1 Budget - 3Yr'!G50+'Co-PI2 Budget - 3Yr'!G50+'Co-PI3 Budget - 3Yr'!G50+'Co-PI4 Budget - 3Yr'!G50+'Co-PI5 Budget - 3Yr'!G50</f>
        <v>0</v>
      </c>
      <c r="H50" s="91">
        <f>'PI Budget - 3Yr'!H50+'Co-PI1 Budget - 3Yr'!H50+'Co-PI2 Budget - 3Yr'!H50+'Co-PI3 Budget - 3Yr'!H50+'Co-PI4 Budget - 3Yr'!H50+'Co-PI5 Budget - 3Yr'!H50</f>
        <v>0</v>
      </c>
    </row>
    <row r="51" spans="1:15" ht="12.75" customHeight="1" x14ac:dyDescent="0.25">
      <c r="A51" s="153" t="s">
        <v>18</v>
      </c>
      <c r="B51" s="154"/>
      <c r="C51" s="62"/>
      <c r="D51" s="4"/>
      <c r="E51" s="27">
        <f>'PI Budget - 3Yr'!E51+'Co-PI1 Budget - 3Yr'!E51+'Co-PI2 Budget - 3Yr'!E51+'Co-PI3 Budget - 3Yr'!E51+'Co-PI4 Budget - 3Yr'!E51+'Co-PI5 Budget - 3Yr'!E51</f>
        <v>0</v>
      </c>
      <c r="F51" s="27">
        <f>'PI Budget - 3Yr'!F51+'Co-PI1 Budget - 3Yr'!F51+'Co-PI2 Budget - 3Yr'!F51+'Co-PI3 Budget - 3Yr'!F51+'Co-PI4 Budget - 3Yr'!F51+'Co-PI5 Budget - 3Yr'!F51</f>
        <v>0</v>
      </c>
      <c r="G51" s="27">
        <f>'PI Budget - 3Yr'!G51+'Co-PI1 Budget - 3Yr'!G51+'Co-PI2 Budget - 3Yr'!G51+'Co-PI3 Budget - 3Yr'!G51+'Co-PI4 Budget - 3Yr'!G51+'Co-PI5 Budget - 3Yr'!G51</f>
        <v>0</v>
      </c>
      <c r="H51" s="91">
        <f>'PI Budget - 3Yr'!H51+'Co-PI1 Budget - 3Yr'!H51+'Co-PI2 Budget - 3Yr'!H51+'Co-PI3 Budget - 3Yr'!H51+'Co-PI4 Budget - 3Yr'!H51+'Co-PI5 Budget - 3Yr'!H51</f>
        <v>0</v>
      </c>
    </row>
    <row r="52" spans="1:15" ht="12.75" customHeight="1" x14ac:dyDescent="0.25">
      <c r="A52" s="153" t="s">
        <v>19</v>
      </c>
      <c r="B52" s="154"/>
      <c r="C52" s="62"/>
      <c r="D52" s="4"/>
      <c r="E52" s="27">
        <f>'PI Budget - 3Yr'!E52+'Co-PI1 Budget - 3Yr'!E52+'Co-PI2 Budget - 3Yr'!E52+'Co-PI3 Budget - 3Yr'!E52+'Co-PI4 Budget - 3Yr'!E52+'Co-PI5 Budget - 3Yr'!E52</f>
        <v>0</v>
      </c>
      <c r="F52" s="27">
        <f>'PI Budget - 3Yr'!F52+'Co-PI1 Budget - 3Yr'!F52+'Co-PI2 Budget - 3Yr'!F52+'Co-PI3 Budget - 3Yr'!F52+'Co-PI4 Budget - 3Yr'!F52+'Co-PI5 Budget - 3Yr'!F52</f>
        <v>0</v>
      </c>
      <c r="G52" s="27">
        <f>'PI Budget - 3Yr'!G52+'Co-PI1 Budget - 3Yr'!G52+'Co-PI2 Budget - 3Yr'!G52+'Co-PI3 Budget - 3Yr'!G52+'Co-PI4 Budget - 3Yr'!G52+'Co-PI5 Budget - 3Yr'!G52</f>
        <v>0</v>
      </c>
      <c r="H52" s="91">
        <f>'PI Budget - 3Yr'!H52+'Co-PI1 Budget - 3Yr'!H52+'Co-PI2 Budget - 3Yr'!H52+'Co-PI3 Budget - 3Yr'!H52+'Co-PI4 Budget - 3Yr'!H52+'Co-PI5 Budget - 3Yr'!H52</f>
        <v>0</v>
      </c>
    </row>
    <row r="53" spans="1:15" ht="12.75" customHeight="1" x14ac:dyDescent="0.3">
      <c r="A53" s="155" t="s">
        <v>24</v>
      </c>
      <c r="B53" s="156"/>
      <c r="C53" s="65"/>
      <c r="D53" s="116"/>
      <c r="E53" s="27">
        <f>'PI Budget - 3Yr'!E53+'Co-PI1 Budget - 3Yr'!E53+'Co-PI2 Budget - 3Yr'!E53+'Co-PI3 Budget - 3Yr'!E53+'Co-PI4 Budget - 3Yr'!E53+'Co-PI5 Budget - 3Yr'!E53</f>
        <v>0</v>
      </c>
      <c r="F53" s="27">
        <f>'PI Budget - 3Yr'!F53+'Co-PI1 Budget - 3Yr'!F53+'Co-PI2 Budget - 3Yr'!F53+'Co-PI3 Budget - 3Yr'!F53+'Co-PI4 Budget - 3Yr'!F53+'Co-PI5 Budget - 3Yr'!F53</f>
        <v>0</v>
      </c>
      <c r="G53" s="27">
        <f>'PI Budget - 3Yr'!G53+'Co-PI1 Budget - 3Yr'!G53+'Co-PI2 Budget - 3Yr'!G53+'Co-PI3 Budget - 3Yr'!G53+'Co-PI4 Budget - 3Yr'!G53+'Co-PI5 Budget - 3Yr'!G53</f>
        <v>0</v>
      </c>
      <c r="H53" s="91">
        <f>'PI Budget - 3Yr'!H53+'Co-PI1 Budget - 3Yr'!H53+'Co-PI2 Budget - 3Yr'!H53+'Co-PI3 Budget - 3Yr'!H53+'Co-PI4 Budget - 3Yr'!H53+'Co-PI5 Budget - 3Yr'!H53</f>
        <v>0</v>
      </c>
    </row>
    <row r="54" spans="1:15" ht="12.75" customHeight="1" x14ac:dyDescent="0.3">
      <c r="A54" s="168"/>
      <c r="B54" s="169"/>
      <c r="C54" s="65"/>
      <c r="D54" s="117"/>
      <c r="E54" s="27"/>
      <c r="F54" s="27"/>
      <c r="G54" s="27"/>
      <c r="H54" s="97"/>
    </row>
    <row r="55" spans="1:15" ht="13" x14ac:dyDescent="0.3">
      <c r="A55" s="170" t="s">
        <v>10</v>
      </c>
      <c r="B55" s="171"/>
      <c r="C55" s="107"/>
      <c r="D55" s="5"/>
      <c r="E55" s="27"/>
      <c r="F55" s="27"/>
      <c r="G55" s="27"/>
      <c r="H55" s="94"/>
    </row>
    <row r="56" spans="1:15" x14ac:dyDescent="0.25">
      <c r="A56" s="153" t="s">
        <v>20</v>
      </c>
      <c r="B56" s="154"/>
      <c r="C56" s="62"/>
      <c r="D56" s="4"/>
      <c r="E56" s="27">
        <f>'PI Budget - 3Yr'!E56+'Co-PI1 Budget - 3Yr'!E56+'Co-PI2 Budget - 3Yr'!E56+'Co-PI3 Budget - 3Yr'!E56+'Co-PI4 Budget - 3Yr'!E56+'Co-PI5 Budget - 3Yr'!E56</f>
        <v>0</v>
      </c>
      <c r="F56" s="27">
        <f>'PI Budget - 3Yr'!F56+'Co-PI1 Budget - 3Yr'!F56+'Co-PI2 Budget - 3Yr'!F56+'Co-PI3 Budget - 3Yr'!F56+'Co-PI4 Budget - 3Yr'!F56+'Co-PI5 Budget - 3Yr'!F56</f>
        <v>0</v>
      </c>
      <c r="G56" s="27">
        <f>'PI Budget - 3Yr'!G56+'Co-PI1 Budget - 3Yr'!G56+'Co-PI2 Budget - 3Yr'!G56+'Co-PI3 Budget - 3Yr'!G56+'Co-PI4 Budget - 3Yr'!G56+'Co-PI5 Budget - 3Yr'!G56</f>
        <v>0</v>
      </c>
      <c r="H56" s="91">
        <f>'PI Budget - 3Yr'!H56+'Co-PI1 Budget - 3Yr'!H56+'Co-PI2 Budget - 3Yr'!H56+'Co-PI3 Budget - 3Yr'!H56+'Co-PI4 Budget - 3Yr'!H56+'Co-PI5 Budget - 3Yr'!H56</f>
        <v>0</v>
      </c>
    </row>
    <row r="57" spans="1:15" x14ac:dyDescent="0.25">
      <c r="A57" s="153" t="s">
        <v>45</v>
      </c>
      <c r="B57" s="154"/>
      <c r="C57" s="62"/>
      <c r="D57" s="4"/>
      <c r="E57" s="27">
        <f>'PI Budget - 3Yr'!E57+'Co-PI1 Budget - 3Yr'!E57+'Co-PI2 Budget - 3Yr'!E57+'Co-PI3 Budget - 3Yr'!E57+'Co-PI4 Budget - 3Yr'!E57+'Co-PI5 Budget - 3Yr'!E57</f>
        <v>0</v>
      </c>
      <c r="F57" s="27">
        <f>'PI Budget - 3Yr'!F57+'Co-PI1 Budget - 3Yr'!F57+'Co-PI2 Budget - 3Yr'!F57+'Co-PI3 Budget - 3Yr'!F57+'Co-PI4 Budget - 3Yr'!F57+'Co-PI5 Budget - 3Yr'!F57</f>
        <v>0</v>
      </c>
      <c r="G57" s="27">
        <f>'PI Budget - 3Yr'!G57+'Co-PI1 Budget - 3Yr'!G57+'Co-PI2 Budget - 3Yr'!G57+'Co-PI3 Budget - 3Yr'!G57+'Co-PI4 Budget - 3Yr'!G57+'Co-PI5 Budget - 3Yr'!G57</f>
        <v>0</v>
      </c>
      <c r="H57" s="91">
        <f>'PI Budget - 3Yr'!H57+'Co-PI1 Budget - 3Yr'!H57+'Co-PI2 Budget - 3Yr'!H57+'Co-PI3 Budget - 3Yr'!H57+'Co-PI4 Budget - 3Yr'!H57+'Co-PI5 Budget - 3Yr'!H57</f>
        <v>0</v>
      </c>
    </row>
    <row r="58" spans="1:15" x14ac:dyDescent="0.25">
      <c r="A58" s="153" t="s">
        <v>21</v>
      </c>
      <c r="B58" s="154"/>
      <c r="C58" s="62"/>
      <c r="D58" s="4"/>
      <c r="E58" s="27">
        <f>'PI Budget - 3Yr'!E58+'Co-PI1 Budget - 3Yr'!E58+'Co-PI2 Budget - 3Yr'!E58+'Co-PI3 Budget - 3Yr'!E58+'Co-PI4 Budget - 3Yr'!E58+'Co-PI5 Budget - 3Yr'!E58</f>
        <v>0</v>
      </c>
      <c r="F58" s="27">
        <f>'PI Budget - 3Yr'!F58+'Co-PI1 Budget - 3Yr'!F58+'Co-PI2 Budget - 3Yr'!F58+'Co-PI3 Budget - 3Yr'!F58+'Co-PI4 Budget - 3Yr'!F58+'Co-PI5 Budget - 3Yr'!F58</f>
        <v>0</v>
      </c>
      <c r="G58" s="27">
        <f>'PI Budget - 3Yr'!G58+'Co-PI1 Budget - 3Yr'!G58+'Co-PI2 Budget - 3Yr'!G58+'Co-PI3 Budget - 3Yr'!G58+'Co-PI4 Budget - 3Yr'!G58+'Co-PI5 Budget - 3Yr'!G58</f>
        <v>0</v>
      </c>
      <c r="H58" s="91">
        <f>'PI Budget - 3Yr'!H58+'Co-PI1 Budget - 3Yr'!H58+'Co-PI2 Budget - 3Yr'!H58+'Co-PI3 Budget - 3Yr'!H58+'Co-PI4 Budget - 3Yr'!H58+'Co-PI5 Budget - 3Yr'!H58</f>
        <v>0</v>
      </c>
    </row>
    <row r="59" spans="1:15" x14ac:dyDescent="0.25">
      <c r="A59" s="153" t="s">
        <v>22</v>
      </c>
      <c r="B59" s="154"/>
      <c r="C59" s="62"/>
      <c r="D59" s="4"/>
      <c r="E59" s="27">
        <f>'PI Budget - 3Yr'!E59+'Co-PI1 Budget - 3Yr'!E59+'Co-PI2 Budget - 3Yr'!E59+'Co-PI3 Budget - 3Yr'!E59+'Co-PI4 Budget - 3Yr'!E59+'Co-PI5 Budget - 3Yr'!E59</f>
        <v>0</v>
      </c>
      <c r="F59" s="27">
        <f>'PI Budget - 3Yr'!F59+'Co-PI1 Budget - 3Yr'!F59+'Co-PI2 Budget - 3Yr'!F59+'Co-PI3 Budget - 3Yr'!F59+'Co-PI4 Budget - 3Yr'!F59+'Co-PI5 Budget - 3Yr'!F59</f>
        <v>0</v>
      </c>
      <c r="G59" s="27">
        <f>'PI Budget - 3Yr'!G59+'Co-PI1 Budget - 3Yr'!G59+'Co-PI2 Budget - 3Yr'!G59+'Co-PI3 Budget - 3Yr'!G59+'Co-PI4 Budget - 3Yr'!G59+'Co-PI5 Budget - 3Yr'!G59</f>
        <v>0</v>
      </c>
      <c r="H59" s="91">
        <f>'PI Budget - 3Yr'!H59+'Co-PI1 Budget - 3Yr'!H59+'Co-PI2 Budget - 3Yr'!H59+'Co-PI3 Budget - 3Yr'!H59+'Co-PI4 Budget - 3Yr'!H59+'Co-PI5 Budget - 3Yr'!H59</f>
        <v>0</v>
      </c>
    </row>
    <row r="60" spans="1:15" x14ac:dyDescent="0.25">
      <c r="A60" s="153" t="s">
        <v>28</v>
      </c>
      <c r="B60" s="154"/>
      <c r="C60" s="80">
        <f>'PI Budget - 3Yr'!C60+'Co-PI1 Budget - 3Yr'!C60+'Co-PI2 Budget - 3Yr'!C60+'Co-PI3 Budget - 3Yr'!C60+'Co-PI4 Budget - 3Yr'!C60+'Co-PI5 Budget - 3Yr'!C60</f>
        <v>0</v>
      </c>
      <c r="D60" s="4"/>
      <c r="E60" s="27">
        <f>'PI Budget - 3Yr'!E60+'Co-PI1 Budget - 3Yr'!E60+'Co-PI2 Budget - 3Yr'!E60+'Co-PI3 Budget - 3Yr'!E60+'Co-PI4 Budget - 3Yr'!E60+'Co-PI5 Budget - 3Yr'!E60</f>
        <v>0</v>
      </c>
      <c r="F60" s="27">
        <f>'PI Budget - 3Yr'!F60+'Co-PI1 Budget - 3Yr'!F60+'Co-PI2 Budget - 3Yr'!F60+'Co-PI3 Budget - 3Yr'!F60+'Co-PI4 Budget - 3Yr'!F60+'Co-PI5 Budget - 3Yr'!F60</f>
        <v>0</v>
      </c>
      <c r="G60" s="27">
        <f>'PI Budget - 3Yr'!G60+'Co-PI1 Budget - 3Yr'!G60+'Co-PI2 Budget - 3Yr'!G60+'Co-PI3 Budget - 3Yr'!G60+'Co-PI4 Budget - 3Yr'!G60+'Co-PI5 Budget - 3Yr'!G60</f>
        <v>0</v>
      </c>
      <c r="H60" s="91">
        <f>'PI Budget - 3Yr'!H60+'Co-PI1 Budget - 3Yr'!H60+'Co-PI2 Budget - 3Yr'!H60+'Co-PI3 Budget - 3Yr'!H60+'Co-PI4 Budget - 3Yr'!H60+'Co-PI5 Budget - 3Yr'!H60</f>
        <v>0</v>
      </c>
      <c r="O60" s="70"/>
    </row>
    <row r="61" spans="1:15" ht="13" x14ac:dyDescent="0.3">
      <c r="A61" s="153" t="s">
        <v>80</v>
      </c>
      <c r="B61" s="154"/>
      <c r="C61" s="63"/>
      <c r="D61" s="4"/>
      <c r="E61" s="27">
        <f>'PI Budget - 3Yr'!E61+'Co-PI1 Budget - 3Yr'!E61+'Co-PI2 Budget - 3Yr'!E61+'Co-PI3 Budget - 3Yr'!E61+'Co-PI4 Budget - 3Yr'!E61+'Co-PI5 Budget - 3Yr'!E61</f>
        <v>0</v>
      </c>
      <c r="F61" s="27">
        <f>'PI Budget - 3Yr'!F61+'Co-PI1 Budget - 3Yr'!F61+'Co-PI2 Budget - 3Yr'!F61+'Co-PI3 Budget - 3Yr'!F61+'Co-PI4 Budget - 3Yr'!F61+'Co-PI5 Budget - 3Yr'!F61</f>
        <v>0</v>
      </c>
      <c r="G61" s="27">
        <f>'PI Budget - 3Yr'!G61+'Co-PI1 Budget - 3Yr'!G61+'Co-PI2 Budget - 3Yr'!G61+'Co-PI3 Budget - 3Yr'!G61+'Co-PI4 Budget - 3Yr'!G61+'Co-PI5 Budget - 3Yr'!G61</f>
        <v>0</v>
      </c>
      <c r="H61" s="91">
        <f>'PI Budget - 3Yr'!H61+'Co-PI1 Budget - 3Yr'!H61+'Co-PI2 Budget - 3Yr'!H61+'Co-PI3 Budget - 3Yr'!H61+'Co-PI4 Budget - 3Yr'!H61+'Co-PI5 Budget - 3Yr'!H61</f>
        <v>0</v>
      </c>
    </row>
    <row r="62" spans="1:15" ht="13" x14ac:dyDescent="0.3">
      <c r="A62" s="155" t="s">
        <v>23</v>
      </c>
      <c r="B62" s="156"/>
      <c r="C62" s="65"/>
      <c r="D62" s="116"/>
      <c r="E62" s="131">
        <f>'PI Budget - 3Yr'!E62+'Co-PI1 Budget - 3Yr'!E62+'Co-PI2 Budget - 3Yr'!E62+'Co-PI3 Budget - 3Yr'!E62+'Co-PI4 Budget - 3Yr'!E62+'Co-PI5 Budget - 3Yr'!E62</f>
        <v>0</v>
      </c>
      <c r="F62" s="131">
        <f>'PI Budget - 3Yr'!F62+'Co-PI1 Budget - 3Yr'!F62+'Co-PI2 Budget - 3Yr'!F62+'Co-PI3 Budget - 3Yr'!F62+'Co-PI4 Budget - 3Yr'!F62+'Co-PI5 Budget - 3Yr'!F62</f>
        <v>0</v>
      </c>
      <c r="G62" s="131">
        <f>'PI Budget - 3Yr'!G62+'Co-PI1 Budget - 3Yr'!G62+'Co-PI2 Budget - 3Yr'!G62+'Co-PI3 Budget - 3Yr'!G62+'Co-PI4 Budget - 3Yr'!G62+'Co-PI5 Budget - 3Yr'!G62</f>
        <v>0</v>
      </c>
      <c r="H62" s="133">
        <f>'PI Budget - 3Yr'!H62+'Co-PI1 Budget - 3Yr'!H62+'Co-PI2 Budget - 3Yr'!H62+'Co-PI3 Budget - 3Yr'!H62+'Co-PI4 Budget - 3Yr'!H62+'Co-PI5 Budget - 3Yr'!H62</f>
        <v>0</v>
      </c>
    </row>
    <row r="63" spans="1:15" ht="13" x14ac:dyDescent="0.3">
      <c r="A63" s="99"/>
      <c r="B63" s="85"/>
      <c r="C63" s="84"/>
      <c r="D63" s="118"/>
      <c r="E63" s="27"/>
      <c r="F63" s="27"/>
      <c r="G63" s="27"/>
      <c r="H63" s="91"/>
    </row>
    <row r="64" spans="1:15" ht="13.5" thickBot="1" x14ac:dyDescent="0.35">
      <c r="A64" s="157" t="s">
        <v>11</v>
      </c>
      <c r="B64" s="158"/>
      <c r="C64" s="139"/>
      <c r="D64" s="139"/>
      <c r="E64" s="140">
        <f>'PI Budget - 3Yr'!E64+'Co-PI1 Budget - 3Yr'!E64+'Co-PI2 Budget - 3Yr'!E64+'Co-PI3 Budget - 3Yr'!E64+'Co-PI4 Budget - 3Yr'!E64+'Co-PI5 Budget - 3Yr'!E64</f>
        <v>0</v>
      </c>
      <c r="F64" s="140">
        <f>'PI Budget - 3Yr'!F64+'Co-PI1 Budget - 3Yr'!F64+'Co-PI2 Budget - 3Yr'!F64+'Co-PI3 Budget - 3Yr'!F64+'Co-PI4 Budget - 3Yr'!F64+'Co-PI5 Budget - 3Yr'!F64</f>
        <v>0</v>
      </c>
      <c r="G64" s="140">
        <f>'PI Budget - 3Yr'!G64+'Co-PI1 Budget - 3Yr'!G64+'Co-PI2 Budget - 3Yr'!G64+'Co-PI3 Budget - 3Yr'!G64+'Co-PI4 Budget - 3Yr'!G64+'Co-PI5 Budget - 3Yr'!G64</f>
        <v>0</v>
      </c>
      <c r="H64" s="141">
        <f>'PI Budget - 3Yr'!H64+'Co-PI1 Budget - 3Yr'!H64+'Co-PI2 Budget - 3Yr'!H64+'Co-PI3 Budget - 3Yr'!H64+'Co-PI4 Budget - 3Yr'!H64+'Co-PI5 Budget - 3Yr'!H64</f>
        <v>0</v>
      </c>
      <c r="L64" s="3"/>
    </row>
    <row r="65" spans="1:10" s="3" customFormat="1" ht="13" x14ac:dyDescent="0.3">
      <c r="A65" s="159" t="s">
        <v>26</v>
      </c>
      <c r="B65" s="160"/>
      <c r="C65" s="142"/>
      <c r="D65" s="143"/>
      <c r="E65" s="144">
        <f>'PI Budget - 3Yr'!E65+'Co-PI1 Budget - 3Yr'!E65+'Co-PI2 Budget - 3Yr'!E65+'Co-PI3 Budget - 3Yr'!E65+'Co-PI4 Budget - 3Yr'!E65+'Co-PI5 Budget - 3Yr'!E65</f>
        <v>0</v>
      </c>
      <c r="F65" s="144">
        <f>'PI Budget - 3Yr'!F65+'Co-PI1 Budget - 3Yr'!F65+'Co-PI2 Budget - 3Yr'!F65+'Co-PI3 Budget - 3Yr'!F65+'Co-PI4 Budget - 3Yr'!F65+'Co-PI5 Budget - 3Yr'!F65</f>
        <v>0</v>
      </c>
      <c r="G65" s="144">
        <f>'PI Budget - 3Yr'!G65+'Co-PI1 Budget - 3Yr'!G65+'Co-PI2 Budget - 3Yr'!G65+'Co-PI3 Budget - 3Yr'!G65+'Co-PI4 Budget - 3Yr'!G65+'Co-PI5 Budget - 3Yr'!G65</f>
        <v>0</v>
      </c>
      <c r="H65" s="145">
        <f>'PI Budget - 3Yr'!H65+'Co-PI1 Budget - 3Yr'!H65+'Co-PI2 Budget - 3Yr'!H65+'Co-PI3 Budget - 3Yr'!H65+'Co-PI4 Budget - 3Yr'!H65+'Co-PI5 Budget - 3Yr'!H65</f>
        <v>0</v>
      </c>
      <c r="I65" s="1"/>
      <c r="J65"/>
    </row>
    <row r="66" spans="1:10" ht="13.5" thickBot="1" x14ac:dyDescent="0.35">
      <c r="A66" s="161" t="s">
        <v>40</v>
      </c>
      <c r="B66" s="162"/>
      <c r="C66" s="146">
        <f>'PI Budget - 3Yr'!C66</f>
        <v>0.52</v>
      </c>
      <c r="D66" s="147"/>
      <c r="E66" s="148">
        <f>'PI Budget - 3Yr'!E66+'Co-PI1 Budget - 3Yr'!E66+'Co-PI2 Budget - 3Yr'!E66+'Co-PI3 Budget - 3Yr'!E66+'Co-PI4 Budget - 3Yr'!E66+'Co-PI5 Budget - 3Yr'!E66</f>
        <v>0</v>
      </c>
      <c r="F66" s="148">
        <f>'PI Budget - 3Yr'!F66+'Co-PI1 Budget - 3Yr'!F66+'Co-PI2 Budget - 3Yr'!F66+'Co-PI3 Budget - 3Yr'!F66+'Co-PI4 Budget - 3Yr'!F66+'Co-PI5 Budget - 3Yr'!F66</f>
        <v>0</v>
      </c>
      <c r="G66" s="148">
        <f>'PI Budget - 3Yr'!G66+'Co-PI1 Budget - 3Yr'!G66+'Co-PI2 Budget - 3Yr'!G66+'Co-PI3 Budget - 3Yr'!G66+'Co-PI4 Budget - 3Yr'!G66+'Co-PI5 Budget - 3Yr'!G66</f>
        <v>0</v>
      </c>
      <c r="H66" s="149">
        <f>'PI Budget - 3Yr'!H66+'Co-PI1 Budget - 3Yr'!H66+'Co-PI2 Budget - 3Yr'!H66+'Co-PI3 Budget - 3Yr'!H66+'Co-PI4 Budget - 3Yr'!H66+'Co-PI5 Budget - 3Yr'!H66</f>
        <v>0</v>
      </c>
    </row>
    <row r="67" spans="1:10" ht="13.5" thickBot="1" x14ac:dyDescent="0.35">
      <c r="A67" s="163" t="s">
        <v>12</v>
      </c>
      <c r="B67" s="164"/>
      <c r="C67" s="75"/>
      <c r="D67" s="75"/>
      <c r="E67" s="150">
        <f>'PI Budget - 3Yr'!E67+'Co-PI1 Budget - 3Yr'!E67+'Co-PI2 Budget - 3Yr'!E67+'Co-PI3 Budget - 3Yr'!E67+'Co-PI4 Budget - 3Yr'!E67+'Co-PI5 Budget - 3Yr'!E67</f>
        <v>0</v>
      </c>
      <c r="F67" s="150">
        <f>'PI Budget - 3Yr'!F67+'Co-PI1 Budget - 3Yr'!F67+'Co-PI2 Budget - 3Yr'!F67+'Co-PI3 Budget - 3Yr'!F67+'Co-PI4 Budget - 3Yr'!F67+'Co-PI5 Budget - 3Yr'!F67</f>
        <v>0</v>
      </c>
      <c r="G67" s="150">
        <f>'PI Budget - 3Yr'!G67+'Co-PI1 Budget - 3Yr'!G67+'Co-PI2 Budget - 3Yr'!G67+'Co-PI3 Budget - 3Yr'!G67+'Co-PI4 Budget - 3Yr'!G67+'Co-PI5 Budget - 3Yr'!G67</f>
        <v>0</v>
      </c>
      <c r="H67" s="151">
        <f>'PI Budget - 3Yr'!H67+'Co-PI1 Budget - 3Yr'!H67+'Co-PI2 Budget - 3Yr'!H67+'Co-PI3 Budget - 3Yr'!H67+'Co-PI4 Budget - 3Yr'!H67+'Co-PI5 Budget - 3Yr'!H67</f>
        <v>0</v>
      </c>
    </row>
    <row r="68" spans="1:10" ht="12.75" customHeight="1" thickBot="1" x14ac:dyDescent="0.35">
      <c r="A68" s="165" t="s">
        <v>27</v>
      </c>
      <c r="B68" s="166"/>
      <c r="C68" s="166"/>
      <c r="D68" s="166"/>
      <c r="E68" s="166"/>
      <c r="F68" s="166"/>
      <c r="G68" s="167"/>
      <c r="H68" s="152">
        <f>H67</f>
        <v>0</v>
      </c>
    </row>
    <row r="69" spans="1:10" ht="12.75" customHeight="1" x14ac:dyDescent="0.25">
      <c r="E69"/>
      <c r="F69"/>
      <c r="G69"/>
    </row>
    <row r="70" spans="1:10" x14ac:dyDescent="0.25">
      <c r="E70"/>
      <c r="F70"/>
      <c r="G70"/>
    </row>
    <row r="71" spans="1:10" x14ac:dyDescent="0.25">
      <c r="E71"/>
      <c r="F71"/>
      <c r="G71"/>
    </row>
    <row r="72" spans="1:10" x14ac:dyDescent="0.25">
      <c r="E72"/>
      <c r="F72"/>
      <c r="G72"/>
    </row>
    <row r="73" spans="1:10" x14ac:dyDescent="0.25">
      <c r="E73"/>
      <c r="F73"/>
      <c r="G73"/>
    </row>
    <row r="74" spans="1:10" x14ac:dyDescent="0.25">
      <c r="E74"/>
      <c r="F74"/>
      <c r="G74"/>
    </row>
    <row r="75" spans="1:10" x14ac:dyDescent="0.25">
      <c r="E75"/>
      <c r="F75"/>
      <c r="G75"/>
    </row>
    <row r="76" spans="1:10" x14ac:dyDescent="0.25">
      <c r="E76"/>
      <c r="F76"/>
      <c r="G76"/>
    </row>
    <row r="77" spans="1:10" x14ac:dyDescent="0.25">
      <c r="E77"/>
      <c r="F77"/>
      <c r="G77"/>
    </row>
    <row r="78" spans="1:10" x14ac:dyDescent="0.25">
      <c r="E78"/>
      <c r="F78"/>
      <c r="G78"/>
    </row>
    <row r="79" spans="1:10" x14ac:dyDescent="0.25">
      <c r="E79"/>
      <c r="F79"/>
      <c r="G79"/>
    </row>
    <row r="80" spans="1:10" x14ac:dyDescent="0.25">
      <c r="E80"/>
      <c r="F80"/>
      <c r="G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</sheetData>
  <sheetProtection algorithmName="SHA-512" hashValue="6opwO5epoovFgwFeo2YQBz1C7pkybp+NSOc9FPbt3JX4FxblrZg3FRHgvzSYRMxf6J8hmjYUxkLvO93hZOFBEg==" saltValue="R5i/OjmH9FO5Dw9v3OA8Nw==" spinCount="100000" sheet="1" selectLockedCells="1" selectUnlockedCells="1"/>
  <mergeCells count="55">
    <mergeCell ref="A1:H1"/>
    <mergeCell ref="A23:B23"/>
    <mergeCell ref="A11:B11"/>
    <mergeCell ref="A7:H7"/>
    <mergeCell ref="A8:B10"/>
    <mergeCell ref="E8:H8"/>
    <mergeCell ref="A18:B18"/>
    <mergeCell ref="A19:B19"/>
    <mergeCell ref="A20:B20"/>
    <mergeCell ref="A21:B21"/>
    <mergeCell ref="A22:B22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50:B50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67:B67"/>
    <mergeCell ref="A68:G68"/>
    <mergeCell ref="A60:B6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1:B61"/>
    <mergeCell ref="A62:B62"/>
    <mergeCell ref="A64:B64"/>
    <mergeCell ref="A65:B65"/>
    <mergeCell ref="A66:B66"/>
  </mergeCells>
  <phoneticPr fontId="17" type="noConversion"/>
  <printOptions horizontalCentered="1"/>
  <pageMargins left="0.7" right="0.7" top="0.75" bottom="0.75" header="0.3" footer="0.3"/>
  <pageSetup scale="85" orientation="portrait" r:id="rId1"/>
  <headerFooter alignWithMargins="0">
    <oddHeader>&amp;C&amp;A</oddHead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T604"/>
  <sheetViews>
    <sheetView zoomScale="90" zoomScaleNormal="90" workbookViewId="0">
      <selection sqref="A1:H1"/>
    </sheetView>
  </sheetViews>
  <sheetFormatPr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7" width="12.81640625" style="7" customWidth="1"/>
    <col min="8" max="8" width="12.81640625" customWidth="1"/>
    <col min="9" max="9" width="5.7265625" customWidth="1"/>
    <col min="10" max="10" width="12.54296875" customWidth="1"/>
    <col min="11" max="11" width="10.453125" customWidth="1"/>
    <col min="12" max="12" width="5.54296875" customWidth="1"/>
    <col min="13" max="13" width="12.26953125" customWidth="1"/>
    <col min="14" max="14" width="10.7265625" customWidth="1"/>
    <col min="15" max="15" width="11.1796875" customWidth="1"/>
    <col min="16" max="18" width="10" customWidth="1"/>
    <col min="19" max="19" width="10.1796875" customWidth="1"/>
  </cols>
  <sheetData>
    <row r="1" spans="1:19" ht="14" x14ac:dyDescent="0.3">
      <c r="A1" s="182" t="s">
        <v>84</v>
      </c>
      <c r="B1" s="182"/>
      <c r="C1" s="182"/>
      <c r="D1" s="182"/>
      <c r="E1" s="182"/>
      <c r="F1" s="182"/>
      <c r="G1" s="182"/>
      <c r="H1" s="182"/>
    </row>
    <row r="2" spans="1:19" ht="13" x14ac:dyDescent="0.25">
      <c r="A2" s="40" t="s">
        <v>75</v>
      </c>
      <c r="B2" s="71"/>
      <c r="C2" s="71"/>
      <c r="D2" s="71"/>
      <c r="E2" s="71"/>
      <c r="F2" s="71"/>
      <c r="G2" s="71"/>
      <c r="H2" s="71"/>
    </row>
    <row r="3" spans="1:19" ht="13" x14ac:dyDescent="0.25">
      <c r="A3" s="40" t="s">
        <v>78</v>
      </c>
      <c r="B3" s="71"/>
      <c r="C3" s="40" t="s">
        <v>98</v>
      </c>
      <c r="E3" s="70"/>
      <c r="F3" s="70"/>
      <c r="G3" s="70"/>
    </row>
    <row r="4" spans="1:19" ht="12.75" customHeight="1" x14ac:dyDescent="0.25">
      <c r="A4" s="42" t="s">
        <v>35</v>
      </c>
      <c r="B4" s="72"/>
      <c r="C4" s="72"/>
      <c r="D4" s="72"/>
      <c r="E4" s="72"/>
      <c r="F4" s="72"/>
      <c r="G4" s="72"/>
      <c r="H4" s="72"/>
    </row>
    <row r="5" spans="1:19" ht="12.75" customHeight="1" x14ac:dyDescent="0.25">
      <c r="A5" s="42" t="s">
        <v>76</v>
      </c>
      <c r="B5" s="72"/>
      <c r="C5" s="72"/>
      <c r="D5" s="72"/>
      <c r="E5" s="72"/>
      <c r="F5" s="72"/>
      <c r="G5" s="72"/>
      <c r="H5" s="72"/>
      <c r="M5" s="36"/>
    </row>
    <row r="6" spans="1:19" ht="16" thickBot="1" x14ac:dyDescent="0.3">
      <c r="E6"/>
      <c r="F6"/>
      <c r="G6"/>
      <c r="M6" s="36"/>
    </row>
    <row r="7" spans="1:19" ht="15.5" x14ac:dyDescent="0.3">
      <c r="A7" s="183" t="s">
        <v>0</v>
      </c>
      <c r="B7" s="184"/>
      <c r="C7" s="184"/>
      <c r="D7" s="184"/>
      <c r="E7" s="184"/>
      <c r="F7" s="185"/>
      <c r="G7" s="185"/>
      <c r="H7" s="186"/>
      <c r="J7" s="191" t="s">
        <v>79</v>
      </c>
      <c r="K7" s="192"/>
      <c r="M7" s="74" t="s">
        <v>68</v>
      </c>
    </row>
    <row r="8" spans="1:19" ht="13" x14ac:dyDescent="0.3">
      <c r="A8" s="187" t="s">
        <v>1</v>
      </c>
      <c r="B8" s="188"/>
      <c r="C8" s="112"/>
      <c r="D8" s="110"/>
      <c r="E8" s="188" t="s">
        <v>2</v>
      </c>
      <c r="F8" s="189"/>
      <c r="G8" s="189"/>
      <c r="H8" s="190"/>
      <c r="M8" s="119" t="s">
        <v>99</v>
      </c>
    </row>
    <row r="9" spans="1:19" ht="13" x14ac:dyDescent="0.3">
      <c r="A9" s="187"/>
      <c r="B9" s="188"/>
      <c r="C9" s="113"/>
      <c r="D9" s="111"/>
      <c r="E9" s="38" t="s">
        <v>3</v>
      </c>
      <c r="F9" s="38" t="s">
        <v>118</v>
      </c>
      <c r="G9" s="38" t="s">
        <v>121</v>
      </c>
      <c r="H9" s="87" t="s">
        <v>4</v>
      </c>
      <c r="M9" s="119" t="s">
        <v>100</v>
      </c>
    </row>
    <row r="10" spans="1:19" s="1" customFormat="1" ht="13" x14ac:dyDescent="0.3">
      <c r="A10" s="187"/>
      <c r="B10" s="188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88" t="s">
        <v>41</v>
      </c>
      <c r="J10" s="193"/>
      <c r="K10" s="193"/>
      <c r="L10" s="26"/>
      <c r="M10" s="41" t="s">
        <v>101</v>
      </c>
      <c r="N10" s="41" t="s">
        <v>101</v>
      </c>
      <c r="O10" s="41" t="s">
        <v>101</v>
      </c>
      <c r="Q10" s="41" t="s">
        <v>53</v>
      </c>
      <c r="R10" s="41" t="s">
        <v>53</v>
      </c>
      <c r="S10" s="41" t="s">
        <v>53</v>
      </c>
    </row>
    <row r="11" spans="1:19" ht="13" x14ac:dyDescent="0.3">
      <c r="A11" s="176" t="s">
        <v>5</v>
      </c>
      <c r="B11" s="177"/>
      <c r="C11" s="64"/>
      <c r="D11" s="2"/>
      <c r="E11" s="6"/>
      <c r="F11" s="6"/>
      <c r="G11" s="6"/>
      <c r="H11" s="89"/>
      <c r="J11" s="76" t="s">
        <v>36</v>
      </c>
      <c r="K11" s="76" t="s">
        <v>37</v>
      </c>
      <c r="L11" s="21"/>
      <c r="M11" s="43" t="s">
        <v>3</v>
      </c>
      <c r="N11" s="43" t="s">
        <v>118</v>
      </c>
      <c r="O11" s="43" t="s">
        <v>121</v>
      </c>
      <c r="Q11" s="43" t="s">
        <v>3</v>
      </c>
      <c r="R11" s="43" t="s">
        <v>118</v>
      </c>
      <c r="S11" s="43" t="s">
        <v>121</v>
      </c>
    </row>
    <row r="12" spans="1:19" ht="13" x14ac:dyDescent="0.3">
      <c r="A12" s="90"/>
      <c r="B12" s="73" t="s">
        <v>102</v>
      </c>
      <c r="C12" s="80">
        <f t="shared" ref="C12:C17" si="0">D12*K12</f>
        <v>0</v>
      </c>
      <c r="D12" s="115">
        <v>0</v>
      </c>
      <c r="E12" s="27">
        <f t="shared" ref="E12:E17" si="1">ROUND(J12/K12*C12,0)</f>
        <v>0</v>
      </c>
      <c r="F12" s="27">
        <f t="shared" ref="F12:G17" si="2">E12*1.035</f>
        <v>0</v>
      </c>
      <c r="G12" s="27">
        <f t="shared" si="2"/>
        <v>0</v>
      </c>
      <c r="H12" s="91">
        <f t="shared" ref="H12:H17" si="3">ROUND(SUM(E12:G12),0)</f>
        <v>0</v>
      </c>
      <c r="J12" s="17">
        <v>100000</v>
      </c>
      <c r="K12" s="9">
        <v>9</v>
      </c>
      <c r="L12" s="37"/>
      <c r="M12" s="121">
        <f t="shared" ref="M12:M17" si="4">J12</f>
        <v>100000</v>
      </c>
      <c r="N12" s="121">
        <f t="shared" ref="N12:N17" si="5">M12*1.035</f>
        <v>103499.99999999999</v>
      </c>
      <c r="O12" s="121">
        <f>N12*1.035</f>
        <v>107122.49999999997</v>
      </c>
      <c r="Q12" s="68">
        <f>SUM(E12/M12)</f>
        <v>0</v>
      </c>
      <c r="R12" s="68">
        <f t="shared" ref="Q12:S17" si="6">SUM(F12/N12)</f>
        <v>0</v>
      </c>
      <c r="S12" s="68">
        <f>SUM(G12/O12)</f>
        <v>0</v>
      </c>
    </row>
    <row r="13" spans="1:19" x14ac:dyDescent="0.25">
      <c r="A13" s="90"/>
      <c r="B13" s="79"/>
      <c r="C13" s="80">
        <f t="shared" si="0"/>
        <v>0</v>
      </c>
      <c r="D13" s="115">
        <v>0</v>
      </c>
      <c r="E13" s="27">
        <f t="shared" si="1"/>
        <v>0</v>
      </c>
      <c r="F13" s="27">
        <f t="shared" si="2"/>
        <v>0</v>
      </c>
      <c r="G13" s="27">
        <f t="shared" si="2"/>
        <v>0</v>
      </c>
      <c r="H13" s="91">
        <f t="shared" si="3"/>
        <v>0</v>
      </c>
      <c r="J13" s="17">
        <v>0</v>
      </c>
      <c r="K13" s="9">
        <v>9</v>
      </c>
      <c r="L13" s="37"/>
      <c r="M13" s="121">
        <f t="shared" si="4"/>
        <v>0</v>
      </c>
      <c r="N13" s="121">
        <f t="shared" si="5"/>
        <v>0</v>
      </c>
      <c r="O13" s="121">
        <f>M13*1.035</f>
        <v>0</v>
      </c>
      <c r="Q13" s="68" t="e">
        <f t="shared" si="6"/>
        <v>#DIV/0!</v>
      </c>
      <c r="R13" s="68" t="e">
        <f t="shared" si="6"/>
        <v>#DIV/0!</v>
      </c>
      <c r="S13" s="68" t="e">
        <f t="shared" si="6"/>
        <v>#DIV/0!</v>
      </c>
    </row>
    <row r="14" spans="1:19" x14ac:dyDescent="0.25">
      <c r="A14" s="90"/>
      <c r="B14" s="79"/>
      <c r="C14" s="80">
        <f t="shared" si="0"/>
        <v>0</v>
      </c>
      <c r="D14" s="115">
        <v>0</v>
      </c>
      <c r="E14" s="27">
        <f t="shared" si="1"/>
        <v>0</v>
      </c>
      <c r="F14" s="27">
        <f t="shared" si="2"/>
        <v>0</v>
      </c>
      <c r="G14" s="27">
        <f t="shared" si="2"/>
        <v>0</v>
      </c>
      <c r="H14" s="91">
        <f t="shared" si="3"/>
        <v>0</v>
      </c>
      <c r="J14" s="17">
        <v>0</v>
      </c>
      <c r="K14" s="9">
        <v>9</v>
      </c>
      <c r="L14" s="21"/>
      <c r="M14" s="121">
        <f t="shared" si="4"/>
        <v>0</v>
      </c>
      <c r="N14" s="121">
        <f t="shared" si="5"/>
        <v>0</v>
      </c>
      <c r="O14" s="121">
        <f>M14*1.035</f>
        <v>0</v>
      </c>
      <c r="Q14" s="68" t="e">
        <f t="shared" si="6"/>
        <v>#DIV/0!</v>
      </c>
      <c r="R14" s="68" t="e">
        <f t="shared" si="6"/>
        <v>#DIV/0!</v>
      </c>
      <c r="S14" s="68" t="e">
        <f t="shared" si="6"/>
        <v>#DIV/0!</v>
      </c>
    </row>
    <row r="15" spans="1:19" x14ac:dyDescent="0.25">
      <c r="A15" s="90"/>
      <c r="B15" s="79"/>
      <c r="C15" s="80">
        <f t="shared" si="0"/>
        <v>0</v>
      </c>
      <c r="D15" s="115">
        <v>0</v>
      </c>
      <c r="E15" s="27">
        <f t="shared" si="1"/>
        <v>0</v>
      </c>
      <c r="F15" s="27">
        <f t="shared" si="2"/>
        <v>0</v>
      </c>
      <c r="G15" s="27">
        <f t="shared" si="2"/>
        <v>0</v>
      </c>
      <c r="H15" s="91">
        <f t="shared" si="3"/>
        <v>0</v>
      </c>
      <c r="J15" s="17">
        <v>0</v>
      </c>
      <c r="K15" s="9">
        <v>9</v>
      </c>
      <c r="L15" s="21"/>
      <c r="M15" s="121">
        <f t="shared" si="4"/>
        <v>0</v>
      </c>
      <c r="N15" s="121">
        <f t="shared" si="5"/>
        <v>0</v>
      </c>
      <c r="O15" s="121">
        <f>M15*1.035</f>
        <v>0</v>
      </c>
      <c r="Q15" s="68" t="e">
        <f t="shared" si="6"/>
        <v>#DIV/0!</v>
      </c>
      <c r="R15" s="68" t="e">
        <f t="shared" si="6"/>
        <v>#DIV/0!</v>
      </c>
      <c r="S15" s="68" t="e">
        <f t="shared" si="6"/>
        <v>#DIV/0!</v>
      </c>
    </row>
    <row r="16" spans="1:19" x14ac:dyDescent="0.25">
      <c r="A16" s="90"/>
      <c r="B16" s="79"/>
      <c r="C16" s="80">
        <f t="shared" si="0"/>
        <v>0</v>
      </c>
      <c r="D16" s="115">
        <v>0</v>
      </c>
      <c r="E16" s="27">
        <f t="shared" si="1"/>
        <v>0</v>
      </c>
      <c r="F16" s="27">
        <f t="shared" si="2"/>
        <v>0</v>
      </c>
      <c r="G16" s="27">
        <f t="shared" si="2"/>
        <v>0</v>
      </c>
      <c r="H16" s="91">
        <f t="shared" si="3"/>
        <v>0</v>
      </c>
      <c r="J16" s="17">
        <v>0</v>
      </c>
      <c r="K16" s="9">
        <v>9</v>
      </c>
      <c r="L16" s="21"/>
      <c r="M16" s="121">
        <f t="shared" si="4"/>
        <v>0</v>
      </c>
      <c r="N16" s="121">
        <f t="shared" si="5"/>
        <v>0</v>
      </c>
      <c r="O16" s="121">
        <f>M16*1.035</f>
        <v>0</v>
      </c>
      <c r="Q16" s="68" t="e">
        <f t="shared" si="6"/>
        <v>#DIV/0!</v>
      </c>
      <c r="R16" s="68" t="e">
        <f t="shared" si="6"/>
        <v>#DIV/0!</v>
      </c>
      <c r="S16" s="68" t="e">
        <f t="shared" si="6"/>
        <v>#DIV/0!</v>
      </c>
    </row>
    <row r="17" spans="1:19" x14ac:dyDescent="0.25">
      <c r="A17" s="90"/>
      <c r="B17" s="79"/>
      <c r="C17" s="80">
        <f t="shared" si="0"/>
        <v>0</v>
      </c>
      <c r="D17" s="115">
        <v>0</v>
      </c>
      <c r="E17" s="27">
        <f t="shared" si="1"/>
        <v>0</v>
      </c>
      <c r="F17" s="27">
        <f t="shared" si="2"/>
        <v>0</v>
      </c>
      <c r="G17" s="27">
        <f t="shared" si="2"/>
        <v>0</v>
      </c>
      <c r="H17" s="91">
        <f t="shared" si="3"/>
        <v>0</v>
      </c>
      <c r="J17" s="17">
        <v>0</v>
      </c>
      <c r="K17" s="9">
        <v>9</v>
      </c>
      <c r="L17" s="21"/>
      <c r="M17" s="122">
        <f t="shared" si="4"/>
        <v>0</v>
      </c>
      <c r="N17" s="122">
        <f t="shared" si="5"/>
        <v>0</v>
      </c>
      <c r="O17" s="122">
        <f>M17*1.035</f>
        <v>0</v>
      </c>
      <c r="Q17" s="69" t="e">
        <f t="shared" si="6"/>
        <v>#DIV/0!</v>
      </c>
      <c r="R17" s="69" t="e">
        <f t="shared" si="6"/>
        <v>#DIV/0!</v>
      </c>
      <c r="S17" s="69" t="e">
        <f t="shared" si="6"/>
        <v>#DIV/0!</v>
      </c>
    </row>
    <row r="18" spans="1:19" x14ac:dyDescent="0.25">
      <c r="A18" s="153"/>
      <c r="B18" s="154"/>
      <c r="C18" s="80"/>
      <c r="D18" s="83"/>
      <c r="E18" s="27"/>
      <c r="F18" s="27"/>
      <c r="G18" s="27"/>
      <c r="H18" s="91"/>
      <c r="J18" s="21"/>
      <c r="K18" s="21"/>
      <c r="L18" s="21"/>
    </row>
    <row r="19" spans="1:19" x14ac:dyDescent="0.25">
      <c r="A19" s="178" t="s">
        <v>31</v>
      </c>
      <c r="B19" s="179"/>
      <c r="C19" s="62"/>
      <c r="D19" s="62"/>
      <c r="E19" s="27">
        <f>ROUND(SUM(E12:E18),0)</f>
        <v>0</v>
      </c>
      <c r="F19" s="27">
        <f>ROUND(SUM(F12:F18),0)</f>
        <v>0</v>
      </c>
      <c r="G19" s="27">
        <f>ROUND(SUM(G12:G18),0)</f>
        <v>0</v>
      </c>
      <c r="H19" s="92">
        <f>ROUND(SUM(E19:G19),0)</f>
        <v>0</v>
      </c>
      <c r="J19" s="21"/>
      <c r="K19" s="21"/>
      <c r="L19" s="21"/>
      <c r="M19" s="35"/>
    </row>
    <row r="20" spans="1:19" ht="13" x14ac:dyDescent="0.3">
      <c r="A20" s="176" t="s">
        <v>29</v>
      </c>
      <c r="B20" s="177"/>
      <c r="C20" s="105" t="s">
        <v>86</v>
      </c>
      <c r="D20" s="2"/>
      <c r="E20" s="27"/>
      <c r="F20" s="27"/>
      <c r="G20" s="27"/>
      <c r="H20" s="93"/>
      <c r="J20" s="76" t="s">
        <v>42</v>
      </c>
      <c r="K20" s="76" t="s">
        <v>37</v>
      </c>
      <c r="L20" s="26"/>
      <c r="N20" s="35"/>
    </row>
    <row r="21" spans="1:19" x14ac:dyDescent="0.25">
      <c r="A21" s="180" t="s">
        <v>34</v>
      </c>
      <c r="B21" s="181"/>
      <c r="C21" s="80">
        <v>0</v>
      </c>
      <c r="D21" s="115">
        <v>0</v>
      </c>
      <c r="E21" s="27">
        <f>ROUND(J21*D21*C21,0)</f>
        <v>0</v>
      </c>
      <c r="F21" s="27">
        <f t="shared" ref="F21:G25" si="7">ROUND(E21*1.03,0)</f>
        <v>0</v>
      </c>
      <c r="G21" s="27">
        <f t="shared" si="7"/>
        <v>0</v>
      </c>
      <c r="H21" s="93">
        <f>ROUND(SUM(E21:G21),0)</f>
        <v>0</v>
      </c>
      <c r="J21" s="17">
        <v>55000</v>
      </c>
      <c r="K21" s="9">
        <v>12</v>
      </c>
      <c r="L21" s="20"/>
      <c r="M21" s="33"/>
      <c r="N21" s="18"/>
    </row>
    <row r="22" spans="1:19" x14ac:dyDescent="0.25">
      <c r="A22" s="153" t="s">
        <v>46</v>
      </c>
      <c r="B22" s="154"/>
      <c r="C22" s="80">
        <v>0</v>
      </c>
      <c r="D22" s="115">
        <v>0</v>
      </c>
      <c r="E22" s="27">
        <f>ROUND(J22*D22*C22,0)</f>
        <v>0</v>
      </c>
      <c r="F22" s="27">
        <f t="shared" si="7"/>
        <v>0</v>
      </c>
      <c r="G22" s="27">
        <f t="shared" si="7"/>
        <v>0</v>
      </c>
      <c r="H22" s="93">
        <f>ROUND(SUM(E22:G22),0)</f>
        <v>0</v>
      </c>
      <c r="J22" s="17">
        <v>24000</v>
      </c>
      <c r="K22" s="9">
        <v>12</v>
      </c>
      <c r="L22" s="21"/>
      <c r="M22" s="33"/>
      <c r="N22" s="34"/>
    </row>
    <row r="23" spans="1:19" ht="13" x14ac:dyDescent="0.3">
      <c r="A23" s="153" t="s">
        <v>47</v>
      </c>
      <c r="B23" s="154"/>
      <c r="C23" s="80">
        <v>0</v>
      </c>
      <c r="D23" s="115">
        <v>0</v>
      </c>
      <c r="E23" s="27">
        <v>0</v>
      </c>
      <c r="F23" s="27">
        <f t="shared" si="7"/>
        <v>0</v>
      </c>
      <c r="G23" s="27">
        <f t="shared" si="7"/>
        <v>0</v>
      </c>
      <c r="H23" s="93">
        <f>ROUND(SUM(E23:G23),0)</f>
        <v>0</v>
      </c>
      <c r="J23" s="17">
        <v>0</v>
      </c>
      <c r="K23" s="4">
        <v>0</v>
      </c>
      <c r="L23" s="21"/>
      <c r="M23" s="67" t="s">
        <v>129</v>
      </c>
      <c r="N23" s="34"/>
    </row>
    <row r="24" spans="1:19" ht="13" x14ac:dyDescent="0.3">
      <c r="A24" s="153" t="s">
        <v>48</v>
      </c>
      <c r="B24" s="154"/>
      <c r="C24" s="80">
        <v>0</v>
      </c>
      <c r="D24" s="115">
        <v>0</v>
      </c>
      <c r="E24" s="27">
        <v>0</v>
      </c>
      <c r="F24" s="27">
        <f t="shared" si="7"/>
        <v>0</v>
      </c>
      <c r="G24" s="27">
        <f t="shared" si="7"/>
        <v>0</v>
      </c>
      <c r="H24" s="93">
        <f>ROUND(SUM(E24:G24),0)</f>
        <v>0</v>
      </c>
      <c r="J24" s="17">
        <v>0</v>
      </c>
      <c r="K24" s="4">
        <v>0</v>
      </c>
      <c r="L24" s="21"/>
      <c r="M24" s="67" t="s">
        <v>74</v>
      </c>
      <c r="N24" s="34"/>
    </row>
    <row r="25" spans="1:19" x14ac:dyDescent="0.25">
      <c r="A25" s="153" t="s">
        <v>43</v>
      </c>
      <c r="B25" s="154"/>
      <c r="C25" s="80">
        <v>0</v>
      </c>
      <c r="D25" s="115">
        <v>0</v>
      </c>
      <c r="E25" s="27">
        <v>0</v>
      </c>
      <c r="F25" s="27">
        <f t="shared" si="7"/>
        <v>0</v>
      </c>
      <c r="G25" s="27">
        <f t="shared" si="7"/>
        <v>0</v>
      </c>
      <c r="H25" s="93">
        <f>ROUND(SUM(E25:G25),0)</f>
        <v>0</v>
      </c>
      <c r="J25" s="17">
        <v>0</v>
      </c>
      <c r="K25" s="9">
        <v>0</v>
      </c>
      <c r="L25" s="21"/>
      <c r="N25" s="34"/>
    </row>
    <row r="26" spans="1:19" ht="13" x14ac:dyDescent="0.3">
      <c r="A26" s="153"/>
      <c r="B26" s="154"/>
      <c r="C26" s="80"/>
      <c r="D26" s="83"/>
      <c r="E26" s="27"/>
      <c r="F26" s="27"/>
      <c r="G26" s="27"/>
      <c r="H26" s="93"/>
      <c r="J26" s="21"/>
      <c r="K26" s="21"/>
      <c r="L26" s="21"/>
      <c r="M26" s="67" t="s">
        <v>130</v>
      </c>
      <c r="P26" s="70" t="s">
        <v>131</v>
      </c>
    </row>
    <row r="27" spans="1:19" x14ac:dyDescent="0.25">
      <c r="A27" s="178" t="s">
        <v>50</v>
      </c>
      <c r="B27" s="179"/>
      <c r="C27" s="62"/>
      <c r="D27" s="62"/>
      <c r="E27" s="27">
        <f>ROUND(SUM(E21:E25),0)</f>
        <v>0</v>
      </c>
      <c r="F27" s="27">
        <f>ROUND(SUM(F21:F25),0)</f>
        <v>0</v>
      </c>
      <c r="G27" s="27">
        <f>ROUND(SUM(G21:G25),0)</f>
        <v>0</v>
      </c>
      <c r="H27" s="92">
        <f>ROUND(SUM(E27:G27),0)</f>
        <v>0</v>
      </c>
      <c r="J27" s="26"/>
      <c r="K27" s="26"/>
      <c r="L27" s="21"/>
      <c r="N27" s="35"/>
    </row>
    <row r="28" spans="1:19" ht="13" x14ac:dyDescent="0.3">
      <c r="A28" s="170" t="s">
        <v>30</v>
      </c>
      <c r="B28" s="171"/>
      <c r="C28" s="81"/>
      <c r="D28" s="5"/>
      <c r="E28" s="27"/>
      <c r="F28" s="27"/>
      <c r="G28" s="27"/>
      <c r="H28" s="93"/>
      <c r="J28" s="29"/>
      <c r="K28" s="20"/>
      <c r="L28" s="21"/>
      <c r="M28" s="33"/>
      <c r="N28" s="18"/>
    </row>
    <row r="29" spans="1:19" x14ac:dyDescent="0.25">
      <c r="A29" s="153" t="s">
        <v>33</v>
      </c>
      <c r="B29" s="154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27">
        <f>ROUND(G19*$C$29,0)</f>
        <v>0</v>
      </c>
      <c r="H29" s="94">
        <f>ROUND(SUM(E29:G29),0)</f>
        <v>0</v>
      </c>
      <c r="J29" s="29"/>
      <c r="K29" s="21"/>
      <c r="L29" s="21"/>
      <c r="M29" s="33"/>
      <c r="N29" s="34"/>
    </row>
    <row r="30" spans="1:19" x14ac:dyDescent="0.25">
      <c r="A30" s="180" t="s">
        <v>34</v>
      </c>
      <c r="B30" s="181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27">
        <f>ROUND(G21*$C$30,0)</f>
        <v>0</v>
      </c>
      <c r="H30" s="94">
        <f>ROUND(SUM(E30:G30),0)</f>
        <v>0</v>
      </c>
      <c r="J30" s="29"/>
      <c r="K30" s="21"/>
      <c r="L30" s="21"/>
      <c r="M30" s="33"/>
      <c r="N30" s="34"/>
    </row>
    <row r="31" spans="1:19" x14ac:dyDescent="0.25">
      <c r="A31" s="153" t="s">
        <v>44</v>
      </c>
      <c r="B31" s="154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27">
        <f>ROUND((G22+G23+G24)*$C$31,0)</f>
        <v>0</v>
      </c>
      <c r="H31" s="94">
        <f>ROUND(SUM(E31:G31),0)</f>
        <v>0</v>
      </c>
      <c r="J31" s="29"/>
      <c r="K31" s="21"/>
      <c r="L31" s="21"/>
      <c r="N31" s="34"/>
    </row>
    <row r="32" spans="1:19" x14ac:dyDescent="0.25">
      <c r="A32" s="153" t="s">
        <v>43</v>
      </c>
      <c r="B32" s="154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27">
        <f>ROUND(G25*$C$32,0)</f>
        <v>0</v>
      </c>
      <c r="H32" s="94">
        <f>ROUND(SUM(E32:G32),0)</f>
        <v>0</v>
      </c>
      <c r="J32" s="21"/>
      <c r="K32" s="21"/>
      <c r="L32" s="21"/>
      <c r="M32" s="33"/>
    </row>
    <row r="33" spans="1:14" x14ac:dyDescent="0.25">
      <c r="A33" s="153"/>
      <c r="B33" s="154"/>
      <c r="C33" s="106"/>
      <c r="D33" s="115"/>
      <c r="E33" s="11"/>
      <c r="F33" s="11"/>
      <c r="G33" s="11"/>
      <c r="H33" s="94"/>
      <c r="J33" s="21"/>
      <c r="K33" s="21"/>
      <c r="N33" s="19"/>
    </row>
    <row r="34" spans="1:14" x14ac:dyDescent="0.25">
      <c r="A34" s="178" t="s">
        <v>32</v>
      </c>
      <c r="B34" s="179"/>
      <c r="C34" s="63"/>
      <c r="D34" s="62"/>
      <c r="E34" s="11">
        <f>ROUND(SUM(E29:E32),0)</f>
        <v>0</v>
      </c>
      <c r="F34" s="11">
        <f>ROUND(SUM(F29:F32),0)</f>
        <v>0</v>
      </c>
      <c r="G34" s="11">
        <f>ROUND(SUM(G29:G32),0)</f>
        <v>0</v>
      </c>
      <c r="H34" s="95">
        <f>ROUND(SUM(E34:G34),0)</f>
        <v>0</v>
      </c>
      <c r="J34" s="21"/>
      <c r="K34" s="21"/>
      <c r="N34" s="25"/>
    </row>
    <row r="35" spans="1:14" ht="13" x14ac:dyDescent="0.3">
      <c r="A35" s="174" t="s">
        <v>6</v>
      </c>
      <c r="B35" s="175"/>
      <c r="C35" s="64"/>
      <c r="D35" s="64"/>
      <c r="E35" s="12">
        <f>ROUND(E34+E27+E19,0)</f>
        <v>0</v>
      </c>
      <c r="F35" s="12">
        <f>ROUND(F34+F27+F19,0)</f>
        <v>0</v>
      </c>
      <c r="G35" s="12">
        <f>ROUND(G34+G27+G19,0)</f>
        <v>0</v>
      </c>
      <c r="H35" s="96">
        <f>ROUND(SUM(E35:G35),0)</f>
        <v>0</v>
      </c>
      <c r="J35" s="22"/>
      <c r="K35" s="22"/>
      <c r="L35" s="22"/>
    </row>
    <row r="36" spans="1:14" ht="13" x14ac:dyDescent="0.3">
      <c r="A36" s="172"/>
      <c r="B36" s="173"/>
      <c r="C36" s="64"/>
      <c r="D36" s="2"/>
      <c r="E36" s="12"/>
      <c r="F36" s="12"/>
      <c r="G36" s="12"/>
      <c r="H36" s="97"/>
      <c r="J36" s="22"/>
      <c r="K36" s="22"/>
      <c r="L36" s="22"/>
    </row>
    <row r="37" spans="1:14" ht="13" x14ac:dyDescent="0.3">
      <c r="A37" s="174" t="s">
        <v>7</v>
      </c>
      <c r="B37" s="175"/>
      <c r="C37" s="64"/>
      <c r="D37" s="64"/>
      <c r="E37" s="11"/>
      <c r="F37" s="11"/>
      <c r="G37" s="11"/>
      <c r="H37" s="95"/>
      <c r="J37" s="21"/>
      <c r="K37" s="22"/>
      <c r="L37" s="22"/>
    </row>
    <row r="38" spans="1:14" ht="13" x14ac:dyDescent="0.3">
      <c r="A38" s="153" t="s">
        <v>124</v>
      </c>
      <c r="B38" s="154"/>
      <c r="C38" s="62"/>
      <c r="D38" s="4"/>
      <c r="E38" s="27">
        <v>0</v>
      </c>
      <c r="F38" s="27">
        <v>0</v>
      </c>
      <c r="G38" s="27">
        <v>0</v>
      </c>
      <c r="H38" s="91">
        <f>SUM(E38:G38)</f>
        <v>0</v>
      </c>
      <c r="M38" s="31" t="s">
        <v>127</v>
      </c>
      <c r="N38" s="31"/>
    </row>
    <row r="39" spans="1:14" ht="13" x14ac:dyDescent="0.3">
      <c r="A39" s="153" t="s">
        <v>125</v>
      </c>
      <c r="B39" s="154"/>
      <c r="C39" s="62"/>
      <c r="D39" s="4"/>
      <c r="E39" s="27">
        <v>0</v>
      </c>
      <c r="F39" s="27">
        <v>0</v>
      </c>
      <c r="G39" s="27">
        <v>0</v>
      </c>
      <c r="H39" s="91">
        <f>SUM(E39:G39)</f>
        <v>0</v>
      </c>
      <c r="M39" s="31" t="s">
        <v>128</v>
      </c>
      <c r="N39" s="31"/>
    </row>
    <row r="40" spans="1:14" ht="13" x14ac:dyDescent="0.3">
      <c r="A40" s="155" t="s">
        <v>126</v>
      </c>
      <c r="B40" s="156"/>
      <c r="C40" s="65"/>
      <c r="D40" s="116"/>
      <c r="E40" s="131">
        <f>ROUND(SUM(E38:E39),0)</f>
        <v>0</v>
      </c>
      <c r="F40" s="27">
        <f>ROUND(SUM(D40:D40),0)</f>
        <v>0</v>
      </c>
      <c r="G40" s="27">
        <f>ROUND(SUM(E40:E40),0)</f>
        <v>0</v>
      </c>
      <c r="H40" s="133">
        <f>SUM(E40:G40)</f>
        <v>0</v>
      </c>
    </row>
    <row r="41" spans="1:14" ht="13" x14ac:dyDescent="0.3">
      <c r="A41" s="176"/>
      <c r="B41" s="177"/>
      <c r="C41" s="64"/>
      <c r="D41" s="2"/>
      <c r="E41" s="11"/>
      <c r="F41" s="11"/>
      <c r="G41" s="11"/>
      <c r="H41" s="94"/>
      <c r="J41" s="21"/>
      <c r="K41" s="22"/>
      <c r="L41" s="22"/>
    </row>
    <row r="42" spans="1:14" ht="13" x14ac:dyDescent="0.3">
      <c r="A42" s="176" t="s">
        <v>8</v>
      </c>
      <c r="B42" s="177"/>
      <c r="C42" s="105" t="s">
        <v>86</v>
      </c>
      <c r="D42" s="2"/>
      <c r="E42" s="11"/>
      <c r="F42" s="11"/>
      <c r="G42" s="11"/>
      <c r="H42" s="94"/>
      <c r="J42" s="21"/>
      <c r="K42" s="21"/>
      <c r="L42" s="21"/>
    </row>
    <row r="43" spans="1:14" x14ac:dyDescent="0.25">
      <c r="A43" s="153" t="s">
        <v>13</v>
      </c>
      <c r="B43" s="154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11">
        <f>E43</f>
        <v>0</v>
      </c>
      <c r="H43" s="98">
        <f>ROUND(SUM(E43:G43),0)</f>
        <v>0</v>
      </c>
      <c r="J43" s="21"/>
      <c r="K43" s="21"/>
      <c r="L43" s="21"/>
      <c r="M43" s="119" t="s">
        <v>108</v>
      </c>
    </row>
    <row r="44" spans="1:14" x14ac:dyDescent="0.25">
      <c r="A44" s="153" t="s">
        <v>14</v>
      </c>
      <c r="B44" s="154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11">
        <f>E44</f>
        <v>0</v>
      </c>
      <c r="H44" s="98">
        <f>ROUND(SUM(E44:G44),0)</f>
        <v>0</v>
      </c>
      <c r="J44" s="21"/>
      <c r="K44" s="21"/>
      <c r="L44" s="21"/>
      <c r="M44" s="119" t="s">
        <v>115</v>
      </c>
    </row>
    <row r="45" spans="1:14" ht="13" x14ac:dyDescent="0.3">
      <c r="A45" s="155" t="s">
        <v>25</v>
      </c>
      <c r="B45" s="156"/>
      <c r="C45" s="65"/>
      <c r="D45" s="116"/>
      <c r="E45" s="12">
        <f>ROUND(SUM(E43:E44),0)</f>
        <v>0</v>
      </c>
      <c r="F45" s="12">
        <f>ROUND(SUM(F43:F44),0)</f>
        <v>0</v>
      </c>
      <c r="G45" s="12">
        <f>ROUND(SUM(G43:G44),0)</f>
        <v>0</v>
      </c>
      <c r="H45" s="96">
        <f>ROUND(SUM(E45:G45),0)</f>
        <v>0</v>
      </c>
      <c r="J45" s="22"/>
      <c r="K45" s="22"/>
      <c r="L45" s="22"/>
    </row>
    <row r="46" spans="1:14" ht="13" x14ac:dyDescent="0.3">
      <c r="A46" s="168"/>
      <c r="B46" s="169"/>
      <c r="C46" s="65"/>
      <c r="D46" s="117"/>
      <c r="E46" s="12"/>
      <c r="F46" s="12"/>
      <c r="G46" s="12"/>
      <c r="H46" s="97"/>
      <c r="J46" s="22"/>
      <c r="K46" s="22"/>
      <c r="L46" s="22"/>
    </row>
    <row r="47" spans="1:14" ht="12.75" customHeight="1" x14ac:dyDescent="0.3">
      <c r="A47" s="176" t="s">
        <v>9</v>
      </c>
      <c r="B47" s="177"/>
      <c r="C47" s="64"/>
      <c r="D47" s="2"/>
      <c r="E47" s="11"/>
      <c r="F47" s="11"/>
      <c r="G47" s="11"/>
      <c r="H47" s="94"/>
      <c r="J47" s="21"/>
      <c r="K47" s="21"/>
      <c r="L47" s="21"/>
      <c r="M47" s="31" t="s">
        <v>63</v>
      </c>
    </row>
    <row r="48" spans="1:14" ht="12.75" customHeight="1" x14ac:dyDescent="0.3">
      <c r="A48" s="153" t="s">
        <v>15</v>
      </c>
      <c r="B48" s="154"/>
      <c r="C48" s="62"/>
      <c r="D48" s="4"/>
      <c r="E48" s="11">
        <v>0</v>
      </c>
      <c r="F48" s="11">
        <v>0</v>
      </c>
      <c r="G48" s="11">
        <v>0</v>
      </c>
      <c r="H48" s="98">
        <f t="shared" ref="H48:H53" si="8">ROUND(SUM(E48:G48),0)</f>
        <v>0</v>
      </c>
      <c r="J48" s="21"/>
      <c r="K48" s="21"/>
      <c r="L48" s="21"/>
      <c r="M48" s="31" t="s">
        <v>64</v>
      </c>
    </row>
    <row r="49" spans="1:20" ht="12.75" customHeight="1" x14ac:dyDescent="0.3">
      <c r="A49" s="153" t="s">
        <v>16</v>
      </c>
      <c r="B49" s="154"/>
      <c r="C49" s="62"/>
      <c r="D49" s="4"/>
      <c r="E49" s="11">
        <v>0</v>
      </c>
      <c r="F49" s="11">
        <v>0</v>
      </c>
      <c r="G49" s="11">
        <v>0</v>
      </c>
      <c r="H49" s="98">
        <f t="shared" si="8"/>
        <v>0</v>
      </c>
      <c r="J49" s="21"/>
      <c r="K49" s="21"/>
      <c r="L49" s="21"/>
      <c r="M49" s="31" t="s">
        <v>65</v>
      </c>
    </row>
    <row r="50" spans="1:20" ht="12.75" customHeight="1" x14ac:dyDescent="0.3">
      <c r="A50" s="153" t="s">
        <v>17</v>
      </c>
      <c r="B50" s="154"/>
      <c r="C50" s="62"/>
      <c r="D50" s="4"/>
      <c r="E50" s="11">
        <v>0</v>
      </c>
      <c r="F50" s="11">
        <v>0</v>
      </c>
      <c r="G50" s="11">
        <v>0</v>
      </c>
      <c r="H50" s="98">
        <f t="shared" si="8"/>
        <v>0</v>
      </c>
      <c r="J50" s="21"/>
      <c r="K50" s="21"/>
      <c r="L50" s="21"/>
      <c r="M50" s="31" t="s">
        <v>66</v>
      </c>
    </row>
    <row r="51" spans="1:20" ht="12.75" customHeight="1" x14ac:dyDescent="0.3">
      <c r="A51" s="153" t="s">
        <v>18</v>
      </c>
      <c r="B51" s="154"/>
      <c r="C51" s="62"/>
      <c r="D51" s="4"/>
      <c r="E51" s="11">
        <v>0</v>
      </c>
      <c r="F51" s="11">
        <v>0</v>
      </c>
      <c r="G51" s="11">
        <v>0</v>
      </c>
      <c r="H51" s="98">
        <f t="shared" si="8"/>
        <v>0</v>
      </c>
      <c r="J51" s="21"/>
      <c r="K51" s="21"/>
      <c r="L51" s="21"/>
      <c r="M51" s="31" t="s">
        <v>67</v>
      </c>
    </row>
    <row r="52" spans="1:20" ht="12.75" customHeight="1" x14ac:dyDescent="0.25">
      <c r="A52" s="153" t="s">
        <v>19</v>
      </c>
      <c r="B52" s="154"/>
      <c r="C52" s="62"/>
      <c r="D52" s="4"/>
      <c r="E52" s="11">
        <v>0</v>
      </c>
      <c r="F52" s="11">
        <v>0</v>
      </c>
      <c r="G52" s="11">
        <v>0</v>
      </c>
      <c r="H52" s="98">
        <f t="shared" si="8"/>
        <v>0</v>
      </c>
      <c r="J52" s="21"/>
      <c r="K52" s="21"/>
      <c r="L52" s="21"/>
    </row>
    <row r="53" spans="1:20" ht="12.75" customHeight="1" x14ac:dyDescent="0.3">
      <c r="A53" s="155" t="s">
        <v>24</v>
      </c>
      <c r="B53" s="156"/>
      <c r="C53" s="65"/>
      <c r="D53" s="116"/>
      <c r="E53" s="12">
        <f>ROUND(SUM(E48:E52),0)</f>
        <v>0</v>
      </c>
      <c r="F53" s="12">
        <f>ROUND(SUM(F48:F52),0)</f>
        <v>0</v>
      </c>
      <c r="G53" s="12">
        <f>ROUND(SUM(G48:G52),0)</f>
        <v>0</v>
      </c>
      <c r="H53" s="12">
        <f t="shared" si="8"/>
        <v>0</v>
      </c>
      <c r="J53" s="22"/>
      <c r="K53" s="21"/>
      <c r="L53" s="21"/>
      <c r="M53" s="61"/>
    </row>
    <row r="54" spans="1:20" ht="12.75" customHeight="1" x14ac:dyDescent="0.3">
      <c r="A54" s="168"/>
      <c r="B54" s="169"/>
      <c r="C54" s="65"/>
      <c r="D54" s="117"/>
      <c r="E54" s="12"/>
      <c r="F54" s="12"/>
      <c r="G54" s="12"/>
      <c r="H54" s="98"/>
      <c r="J54" s="22"/>
      <c r="K54" s="21"/>
      <c r="L54" s="21"/>
    </row>
    <row r="55" spans="1:20" ht="13" x14ac:dyDescent="0.3">
      <c r="A55" s="170" t="s">
        <v>10</v>
      </c>
      <c r="B55" s="171"/>
      <c r="C55" s="107"/>
      <c r="D55" s="5"/>
      <c r="E55" s="11"/>
      <c r="F55" s="11"/>
      <c r="G55" s="11"/>
      <c r="H55" s="98"/>
      <c r="J55" s="21"/>
      <c r="K55" s="21"/>
      <c r="L55" s="21"/>
    </row>
    <row r="56" spans="1:20" x14ac:dyDescent="0.25">
      <c r="A56" s="153" t="s">
        <v>20</v>
      </c>
      <c r="B56" s="154"/>
      <c r="C56" s="62"/>
      <c r="D56" s="4"/>
      <c r="E56" s="11">
        <v>0</v>
      </c>
      <c r="F56" s="11">
        <v>0</v>
      </c>
      <c r="G56" s="11">
        <v>0</v>
      </c>
      <c r="H56" s="98">
        <f t="shared" ref="H56:H62" si="9">ROUND(SUM(E56:G56),0)</f>
        <v>0</v>
      </c>
      <c r="J56" s="21"/>
      <c r="K56" s="21"/>
      <c r="L56" s="21"/>
    </row>
    <row r="57" spans="1:20" x14ac:dyDescent="0.25">
      <c r="A57" s="153" t="s">
        <v>45</v>
      </c>
      <c r="B57" s="154"/>
      <c r="C57" s="62"/>
      <c r="D57" s="4"/>
      <c r="E57" s="11">
        <v>0</v>
      </c>
      <c r="F57" s="11">
        <v>0</v>
      </c>
      <c r="G57" s="11">
        <v>0</v>
      </c>
      <c r="H57" s="98">
        <f t="shared" si="9"/>
        <v>0</v>
      </c>
      <c r="J57" s="123"/>
      <c r="K57" s="21"/>
      <c r="L57" s="21"/>
    </row>
    <row r="58" spans="1:20" x14ac:dyDescent="0.25">
      <c r="A58" s="153" t="s">
        <v>21</v>
      </c>
      <c r="B58" s="154"/>
      <c r="C58" s="62"/>
      <c r="D58" s="4"/>
      <c r="E58" s="11">
        <v>0</v>
      </c>
      <c r="F58" s="11">
        <v>0</v>
      </c>
      <c r="G58" s="11">
        <v>0</v>
      </c>
      <c r="H58" s="98">
        <f t="shared" si="9"/>
        <v>0</v>
      </c>
      <c r="J58" s="21"/>
      <c r="K58" s="21"/>
      <c r="L58" s="21"/>
    </row>
    <row r="59" spans="1:20" x14ac:dyDescent="0.25">
      <c r="A59" s="153" t="s">
        <v>22</v>
      </c>
      <c r="B59" s="154"/>
      <c r="C59" s="62"/>
      <c r="D59" s="4"/>
      <c r="E59" s="11">
        <v>0</v>
      </c>
      <c r="F59" s="11">
        <v>0</v>
      </c>
      <c r="G59" s="11">
        <v>0</v>
      </c>
      <c r="H59" s="98">
        <f t="shared" si="9"/>
        <v>0</v>
      </c>
      <c r="J59" s="76" t="s">
        <v>38</v>
      </c>
      <c r="K59" s="76" t="s">
        <v>39</v>
      </c>
      <c r="L59" s="21"/>
      <c r="M59" s="119" t="s">
        <v>96</v>
      </c>
    </row>
    <row r="60" spans="1:20" ht="13" x14ac:dyDescent="0.3">
      <c r="A60" s="153" t="s">
        <v>28</v>
      </c>
      <c r="B60" s="154"/>
      <c r="C60" s="62">
        <f>C22</f>
        <v>0</v>
      </c>
      <c r="D60" s="4"/>
      <c r="E60" s="30">
        <f>ROUND((J60*1)*K60*C60,0)</f>
        <v>0</v>
      </c>
      <c r="F60" s="30">
        <f>E60</f>
        <v>0</v>
      </c>
      <c r="G60" s="30">
        <f>E60</f>
        <v>0</v>
      </c>
      <c r="H60" s="98">
        <f t="shared" si="9"/>
        <v>0</v>
      </c>
      <c r="J60" s="16">
        <f>369.65*1.05</f>
        <v>388.13249999999999</v>
      </c>
      <c r="K60" s="9">
        <v>24</v>
      </c>
      <c r="L60" s="23"/>
      <c r="M60" s="31" t="s">
        <v>95</v>
      </c>
      <c r="T60" s="70" t="s">
        <v>77</v>
      </c>
    </row>
    <row r="61" spans="1:20" ht="13" x14ac:dyDescent="0.3">
      <c r="A61" s="153" t="s">
        <v>80</v>
      </c>
      <c r="B61" s="154"/>
      <c r="C61" s="63"/>
      <c r="D61" s="4"/>
      <c r="E61" s="11">
        <v>0</v>
      </c>
      <c r="F61" s="11">
        <v>0</v>
      </c>
      <c r="G61" s="11">
        <v>0</v>
      </c>
      <c r="H61" s="98">
        <f t="shared" si="9"/>
        <v>0</v>
      </c>
      <c r="L61" s="24"/>
      <c r="M61" s="31" t="s">
        <v>69</v>
      </c>
    </row>
    <row r="62" spans="1:20" ht="13" x14ac:dyDescent="0.3">
      <c r="A62" s="155" t="s">
        <v>23</v>
      </c>
      <c r="B62" s="156"/>
      <c r="C62" s="65"/>
      <c r="D62" s="116"/>
      <c r="E62" s="12">
        <f>ROUND(SUM(E56:E61),0)</f>
        <v>0</v>
      </c>
      <c r="F62" s="12">
        <f>ROUND(SUM(F56:F61),0)</f>
        <v>0</v>
      </c>
      <c r="G62" s="12">
        <f>ROUND(SUM(G56:G61),0)</f>
        <v>0</v>
      </c>
      <c r="H62" s="12">
        <f t="shared" si="9"/>
        <v>0</v>
      </c>
      <c r="J62" s="22"/>
      <c r="K62" s="22"/>
      <c r="L62" s="21"/>
    </row>
    <row r="63" spans="1:20" ht="13" x14ac:dyDescent="0.3">
      <c r="A63" s="99"/>
      <c r="B63" s="85"/>
      <c r="C63" s="84"/>
      <c r="D63" s="118"/>
      <c r="E63" s="86"/>
      <c r="F63" s="86"/>
      <c r="G63" s="86"/>
      <c r="H63" s="100"/>
      <c r="J63" s="22"/>
      <c r="K63" s="22"/>
      <c r="L63" s="21"/>
    </row>
    <row r="64" spans="1:20" ht="13.5" thickBot="1" x14ac:dyDescent="0.35">
      <c r="A64" s="194" t="s">
        <v>11</v>
      </c>
      <c r="B64" s="195"/>
      <c r="C64" s="66"/>
      <c r="D64" s="66"/>
      <c r="E64" s="13">
        <f>ROUND(E35+E40+E45+E53+E62,0)</f>
        <v>0</v>
      </c>
      <c r="F64" s="13">
        <f>ROUND(F35+F40+F45+F53+F62,0)</f>
        <v>0</v>
      </c>
      <c r="G64" s="13">
        <f>ROUND(G35+G40+G45+G53+G62,0)</f>
        <v>0</v>
      </c>
      <c r="H64" s="101">
        <f>ROUND(SUM(E64:G64),0)</f>
        <v>0</v>
      </c>
      <c r="J64" s="22"/>
      <c r="K64" s="22"/>
      <c r="L64" s="22"/>
      <c r="M64" s="3"/>
    </row>
    <row r="65" spans="1:13" s="3" customFormat="1" ht="13" x14ac:dyDescent="0.3">
      <c r="A65" s="159" t="s">
        <v>97</v>
      </c>
      <c r="B65" s="160"/>
      <c r="C65" s="108"/>
      <c r="D65" s="8"/>
      <c r="E65" s="28">
        <f>ROUND(E64-E40-E59-E60,0)</f>
        <v>0</v>
      </c>
      <c r="F65" s="28">
        <f>ROUND(F64-F40-F59-F60,0)</f>
        <v>0</v>
      </c>
      <c r="G65" s="28">
        <f>ROUND(G64-G40-G59-G60,0)</f>
        <v>0</v>
      </c>
      <c r="H65" s="102">
        <f>ROUND(SUM(E65:G65),0)</f>
        <v>0</v>
      </c>
      <c r="I65" s="1"/>
      <c r="J65" s="21"/>
      <c r="K65" s="21"/>
      <c r="L65" s="21"/>
      <c r="M65" s="31" t="s">
        <v>70</v>
      </c>
    </row>
    <row r="66" spans="1:13" ht="13.5" thickBot="1" x14ac:dyDescent="0.35">
      <c r="A66" s="161" t="s">
        <v>40</v>
      </c>
      <c r="B66" s="162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4">
        <f>ROUND(G65*$C$66,0)</f>
        <v>0</v>
      </c>
      <c r="H66" s="103">
        <f>ROUND(SUM(E66:G66),0)</f>
        <v>0</v>
      </c>
      <c r="J66" s="22"/>
      <c r="K66" s="21"/>
      <c r="L66" s="21"/>
      <c r="M66" s="31" t="s">
        <v>71</v>
      </c>
    </row>
    <row r="67" spans="1:13" ht="13.5" thickBot="1" x14ac:dyDescent="0.35">
      <c r="A67" s="163" t="s">
        <v>12</v>
      </c>
      <c r="B67" s="164"/>
      <c r="C67" s="75"/>
      <c r="D67" s="75"/>
      <c r="E67" s="15">
        <f>ROUND(E66+E64,0)</f>
        <v>0</v>
      </c>
      <c r="F67" s="15">
        <f>ROUND(F66+F64,0)</f>
        <v>0</v>
      </c>
      <c r="G67" s="15">
        <f>ROUND(G66+G64,0)</f>
        <v>0</v>
      </c>
      <c r="H67" s="104">
        <f>ROUND(SUM(E67:G67),0)</f>
        <v>0</v>
      </c>
      <c r="J67" s="22"/>
      <c r="K67" s="22"/>
      <c r="L67" s="22"/>
      <c r="M67" s="31" t="s">
        <v>72</v>
      </c>
    </row>
    <row r="68" spans="1:13" ht="12.75" customHeight="1" thickBot="1" x14ac:dyDescent="0.35">
      <c r="A68" s="165" t="s">
        <v>27</v>
      </c>
      <c r="B68" s="166"/>
      <c r="C68" s="166"/>
      <c r="D68" s="166"/>
      <c r="E68" s="166"/>
      <c r="F68" s="166"/>
      <c r="G68" s="167"/>
      <c r="H68" s="152">
        <f>H67</f>
        <v>0</v>
      </c>
      <c r="M68" s="31" t="s">
        <v>73</v>
      </c>
    </row>
    <row r="69" spans="1:13" ht="12.75" customHeight="1" x14ac:dyDescent="0.25">
      <c r="E69"/>
      <c r="F69"/>
      <c r="G69"/>
    </row>
    <row r="70" spans="1:13" x14ac:dyDescent="0.25">
      <c r="E70"/>
      <c r="F70"/>
      <c r="G70"/>
    </row>
    <row r="71" spans="1:13" ht="13" x14ac:dyDescent="0.3">
      <c r="A71" s="31" t="s">
        <v>49</v>
      </c>
      <c r="B71" s="31"/>
      <c r="C71" s="32"/>
      <c r="D71" s="32"/>
      <c r="E71" s="31"/>
      <c r="F71" s="31"/>
      <c r="G71" s="31"/>
      <c r="H71" s="31"/>
    </row>
    <row r="72" spans="1:13" ht="13" x14ac:dyDescent="0.3">
      <c r="A72" s="32" t="s">
        <v>81</v>
      </c>
      <c r="B72" s="32"/>
      <c r="C72" s="32"/>
      <c r="D72" s="32"/>
      <c r="E72" s="31"/>
      <c r="F72" s="31"/>
      <c r="G72" s="31"/>
      <c r="H72" s="31"/>
    </row>
    <row r="73" spans="1:13" x14ac:dyDescent="0.25">
      <c r="A73" s="120" t="s">
        <v>82</v>
      </c>
      <c r="E73"/>
      <c r="F73"/>
      <c r="G73"/>
    </row>
    <row r="74" spans="1:13" x14ac:dyDescent="0.25">
      <c r="E74"/>
      <c r="F74"/>
      <c r="G74"/>
    </row>
    <row r="75" spans="1:13" x14ac:dyDescent="0.25">
      <c r="E75"/>
      <c r="F75"/>
      <c r="G75"/>
    </row>
    <row r="76" spans="1:13" x14ac:dyDescent="0.25">
      <c r="E76"/>
      <c r="F76"/>
      <c r="G76"/>
    </row>
    <row r="77" spans="1:13" x14ac:dyDescent="0.25">
      <c r="E77"/>
      <c r="F77"/>
      <c r="G77"/>
    </row>
    <row r="78" spans="1:13" x14ac:dyDescent="0.25">
      <c r="E78"/>
      <c r="F78"/>
      <c r="G78"/>
    </row>
    <row r="79" spans="1:13" x14ac:dyDescent="0.25">
      <c r="E79"/>
      <c r="F79"/>
      <c r="G79"/>
    </row>
    <row r="80" spans="1:13" x14ac:dyDescent="0.25">
      <c r="E80"/>
      <c r="F80"/>
      <c r="G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</sheetData>
  <sheetProtection selectLockedCells="1" selectUnlockedCells="1"/>
  <mergeCells count="57">
    <mergeCell ref="A23:B23"/>
    <mergeCell ref="A25:B25"/>
    <mergeCell ref="A22:B22"/>
    <mergeCell ref="A24:B24"/>
    <mergeCell ref="A64:B64"/>
    <mergeCell ref="A61:B61"/>
    <mergeCell ref="A26:B26"/>
    <mergeCell ref="A34:B34"/>
    <mergeCell ref="A35:B35"/>
    <mergeCell ref="A29:B29"/>
    <mergeCell ref="A30:B30"/>
    <mergeCell ref="A62:B62"/>
    <mergeCell ref="A33:B33"/>
    <mergeCell ref="A27:B27"/>
    <mergeCell ref="A28:B28"/>
    <mergeCell ref="A38:B38"/>
    <mergeCell ref="J7:K7"/>
    <mergeCell ref="A1:H1"/>
    <mergeCell ref="A65:B65"/>
    <mergeCell ref="A54:B54"/>
    <mergeCell ref="A36:B36"/>
    <mergeCell ref="A37:B37"/>
    <mergeCell ref="A41:B41"/>
    <mergeCell ref="A42:B42"/>
    <mergeCell ref="A45:B45"/>
    <mergeCell ref="A50:B50"/>
    <mergeCell ref="J10:K10"/>
    <mergeCell ref="A21:B21"/>
    <mergeCell ref="A46:B46"/>
    <mergeCell ref="A47:B47"/>
    <mergeCell ref="A7:H7"/>
    <mergeCell ref="E8:H8"/>
    <mergeCell ref="A31:B31"/>
    <mergeCell ref="A52:B52"/>
    <mergeCell ref="A49:B49"/>
    <mergeCell ref="A48:B48"/>
    <mergeCell ref="A55:B55"/>
    <mergeCell ref="A32:B32"/>
    <mergeCell ref="A40:B40"/>
    <mergeCell ref="A20:B20"/>
    <mergeCell ref="A8:B10"/>
    <mergeCell ref="A18:B18"/>
    <mergeCell ref="A11:B11"/>
    <mergeCell ref="A19:B19"/>
    <mergeCell ref="A68:G68"/>
    <mergeCell ref="A39:B39"/>
    <mergeCell ref="A60:B60"/>
    <mergeCell ref="A59:B59"/>
    <mergeCell ref="A51:B51"/>
    <mergeCell ref="A53:B53"/>
    <mergeCell ref="A44:B44"/>
    <mergeCell ref="A43:B43"/>
    <mergeCell ref="A58:B58"/>
    <mergeCell ref="A66:B66"/>
    <mergeCell ref="A67:B67"/>
    <mergeCell ref="A56:B56"/>
    <mergeCell ref="A57:B57"/>
  </mergeCells>
  <phoneticPr fontId="3" type="noConversion"/>
  <hyperlinks>
    <hyperlink ref="T60" r:id="rId1" display="https://studentaccounts.ucf.edu/tf-graduate/" xr:uid="{00000000-0004-0000-0100-000000000000}"/>
    <hyperlink ref="P26" r:id="rId2" display="https://hr.ucf.edu/document/payroll-guidelines/" xr:uid="{9651388C-106F-496F-BD5B-23CC4544D577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604"/>
  <sheetViews>
    <sheetView zoomScale="90" zoomScaleNormal="90" workbookViewId="0">
      <selection sqref="A1:H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7" width="12.81640625" style="7" customWidth="1"/>
    <col min="8" max="8" width="12.81640625" customWidth="1"/>
    <col min="9" max="9" width="5.7265625" customWidth="1"/>
    <col min="10" max="10" width="12.54296875" customWidth="1"/>
    <col min="11" max="11" width="10.453125" customWidth="1"/>
    <col min="12" max="12" width="5.54296875" customWidth="1"/>
    <col min="13" max="13" width="12.26953125" customWidth="1"/>
    <col min="14" max="14" width="10.7265625" customWidth="1"/>
    <col min="15" max="15" width="11.1796875" customWidth="1"/>
    <col min="16" max="18" width="10.1796875" customWidth="1"/>
    <col min="19" max="19" width="10" customWidth="1"/>
  </cols>
  <sheetData>
    <row r="1" spans="1:19" ht="14" x14ac:dyDescent="0.3">
      <c r="A1" s="182" t="s">
        <v>84</v>
      </c>
      <c r="B1" s="182"/>
      <c r="C1" s="182"/>
      <c r="D1" s="182"/>
      <c r="E1" s="182"/>
      <c r="F1" s="182"/>
      <c r="G1" s="182"/>
      <c r="H1" s="182"/>
    </row>
    <row r="2" spans="1:19" ht="13" x14ac:dyDescent="0.25">
      <c r="A2" s="40" t="s">
        <v>75</v>
      </c>
      <c r="B2" s="71"/>
      <c r="C2" s="71"/>
      <c r="D2" s="71"/>
      <c r="E2" s="71"/>
      <c r="F2" s="71"/>
      <c r="G2" s="71"/>
      <c r="H2" s="71"/>
    </row>
    <row r="3" spans="1:19" ht="13" x14ac:dyDescent="0.25">
      <c r="A3" s="40" t="s">
        <v>78</v>
      </c>
      <c r="B3" s="71"/>
      <c r="C3" s="40" t="s">
        <v>98</v>
      </c>
      <c r="E3" s="70"/>
      <c r="F3" s="70"/>
      <c r="G3" s="70"/>
    </row>
    <row r="4" spans="1:19" ht="12.75" customHeight="1" x14ac:dyDescent="0.25">
      <c r="A4" s="42" t="s">
        <v>35</v>
      </c>
      <c r="B4" s="72"/>
      <c r="C4" s="72"/>
      <c r="D4" s="72"/>
      <c r="E4" s="72"/>
      <c r="F4" s="72"/>
      <c r="G4" s="72"/>
      <c r="H4" s="72"/>
    </row>
    <row r="5" spans="1:19" ht="12.75" customHeight="1" x14ac:dyDescent="0.25">
      <c r="A5" s="42" t="s">
        <v>76</v>
      </c>
      <c r="B5" s="72"/>
      <c r="C5" s="72"/>
      <c r="D5" s="72"/>
      <c r="E5" s="72"/>
      <c r="F5" s="72"/>
      <c r="G5" s="72"/>
      <c r="H5" s="72"/>
      <c r="M5" s="36"/>
    </row>
    <row r="6" spans="1:19" ht="16" thickBot="1" x14ac:dyDescent="0.3">
      <c r="E6"/>
      <c r="F6"/>
      <c r="G6"/>
      <c r="M6" s="36"/>
    </row>
    <row r="7" spans="1:19" ht="15.5" x14ac:dyDescent="0.3">
      <c r="A7" s="183" t="s">
        <v>0</v>
      </c>
      <c r="B7" s="184"/>
      <c r="C7" s="184"/>
      <c r="D7" s="184"/>
      <c r="E7" s="184"/>
      <c r="F7" s="185"/>
      <c r="G7" s="185"/>
      <c r="H7" s="186"/>
      <c r="J7" s="191" t="s">
        <v>79</v>
      </c>
      <c r="K7" s="192"/>
      <c r="M7" s="74" t="s">
        <v>68</v>
      </c>
    </row>
    <row r="8" spans="1:19" ht="13" x14ac:dyDescent="0.3">
      <c r="A8" s="187" t="s">
        <v>1</v>
      </c>
      <c r="B8" s="188"/>
      <c r="C8" s="112"/>
      <c r="D8" s="110"/>
      <c r="E8" s="188" t="s">
        <v>2</v>
      </c>
      <c r="F8" s="189"/>
      <c r="G8" s="189"/>
      <c r="H8" s="190"/>
      <c r="M8" s="119" t="s">
        <v>99</v>
      </c>
    </row>
    <row r="9" spans="1:19" ht="13" x14ac:dyDescent="0.3">
      <c r="A9" s="187"/>
      <c r="B9" s="188"/>
      <c r="C9" s="113"/>
      <c r="D9" s="111"/>
      <c r="E9" s="38" t="s">
        <v>3</v>
      </c>
      <c r="F9" s="38" t="s">
        <v>118</v>
      </c>
      <c r="G9" s="38" t="s">
        <v>121</v>
      </c>
      <c r="H9" s="87" t="s">
        <v>4</v>
      </c>
      <c r="M9" s="119" t="s">
        <v>100</v>
      </c>
    </row>
    <row r="10" spans="1:19" s="1" customFormat="1" ht="13" x14ac:dyDescent="0.3">
      <c r="A10" s="187"/>
      <c r="B10" s="188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88" t="s">
        <v>41</v>
      </c>
      <c r="J10" s="193"/>
      <c r="K10" s="193"/>
      <c r="L10" s="26"/>
      <c r="M10" s="41" t="s">
        <v>101</v>
      </c>
      <c r="N10" s="41" t="s">
        <v>101</v>
      </c>
      <c r="O10" s="41" t="s">
        <v>101</v>
      </c>
      <c r="Q10" s="41" t="s">
        <v>53</v>
      </c>
      <c r="R10" s="41" t="s">
        <v>53</v>
      </c>
      <c r="S10" s="41" t="s">
        <v>53</v>
      </c>
    </row>
    <row r="11" spans="1:19" ht="13" x14ac:dyDescent="0.3">
      <c r="A11" s="176" t="s">
        <v>5</v>
      </c>
      <c r="B11" s="177"/>
      <c r="C11" s="64"/>
      <c r="D11" s="2"/>
      <c r="E11" s="6"/>
      <c r="F11" s="6"/>
      <c r="G11" s="6"/>
      <c r="H11" s="89"/>
      <c r="J11" s="76" t="s">
        <v>36</v>
      </c>
      <c r="K11" s="76" t="s">
        <v>37</v>
      </c>
      <c r="L11" s="21"/>
      <c r="M11" s="43" t="s">
        <v>3</v>
      </c>
      <c r="N11" s="43" t="s">
        <v>118</v>
      </c>
      <c r="O11" s="43" t="s">
        <v>121</v>
      </c>
      <c r="Q11" s="43" t="s">
        <v>3</v>
      </c>
      <c r="R11" s="43" t="s">
        <v>118</v>
      </c>
      <c r="S11" s="43" t="s">
        <v>121</v>
      </c>
    </row>
    <row r="12" spans="1:19" x14ac:dyDescent="0.25">
      <c r="A12" s="90"/>
      <c r="B12" s="73"/>
      <c r="C12" s="80">
        <f t="shared" ref="C12:C17" si="0">D12*K12</f>
        <v>0</v>
      </c>
      <c r="D12" s="115">
        <v>0</v>
      </c>
      <c r="E12" s="27">
        <f t="shared" ref="E12:E17" si="1">ROUND(J12/K12*C12,0)</f>
        <v>0</v>
      </c>
      <c r="F12" s="27">
        <f t="shared" ref="F12:F17" si="2">E12*1.035</f>
        <v>0</v>
      </c>
      <c r="G12" s="27">
        <f>E12*1.035</f>
        <v>0</v>
      </c>
      <c r="H12" s="91">
        <f t="shared" ref="H12:H17" si="3">ROUND(SUM(E12:G12),0)</f>
        <v>0</v>
      </c>
      <c r="J12" s="17">
        <v>0</v>
      </c>
      <c r="K12" s="9">
        <v>9</v>
      </c>
      <c r="L12" s="37"/>
      <c r="M12" s="121">
        <f t="shared" ref="M12:M17" si="4">J12</f>
        <v>0</v>
      </c>
      <c r="N12" s="121">
        <f t="shared" ref="N12:N17" si="5">M12*1.035</f>
        <v>0</v>
      </c>
      <c r="O12" s="121">
        <f t="shared" ref="O12:O17" si="6">M12*1.035</f>
        <v>0</v>
      </c>
      <c r="Q12" s="68" t="e">
        <f t="shared" ref="Q12:S17" si="7">SUM(E12/M12)</f>
        <v>#DIV/0!</v>
      </c>
      <c r="R12" s="68" t="e">
        <f t="shared" si="7"/>
        <v>#DIV/0!</v>
      </c>
      <c r="S12" s="68" t="e">
        <f t="shared" si="7"/>
        <v>#DIV/0!</v>
      </c>
    </row>
    <row r="13" spans="1:19" ht="13" x14ac:dyDescent="0.3">
      <c r="A13" s="90"/>
      <c r="B13" s="73" t="s">
        <v>103</v>
      </c>
      <c r="C13" s="80">
        <f t="shared" si="0"/>
        <v>0</v>
      </c>
      <c r="D13" s="115">
        <v>0</v>
      </c>
      <c r="E13" s="27">
        <f t="shared" si="1"/>
        <v>0</v>
      </c>
      <c r="F13" s="27">
        <f t="shared" si="2"/>
        <v>0</v>
      </c>
      <c r="G13" s="27">
        <f>F13*1.035</f>
        <v>0</v>
      </c>
      <c r="H13" s="91">
        <f t="shared" si="3"/>
        <v>0</v>
      </c>
      <c r="J13" s="17">
        <v>100000</v>
      </c>
      <c r="K13" s="9">
        <v>9</v>
      </c>
      <c r="L13" s="37"/>
      <c r="M13" s="121">
        <f t="shared" si="4"/>
        <v>100000</v>
      </c>
      <c r="N13" s="121">
        <f t="shared" si="5"/>
        <v>103499.99999999999</v>
      </c>
      <c r="O13" s="121">
        <f>N13*1.035</f>
        <v>107122.49999999997</v>
      </c>
      <c r="Q13" s="68">
        <f t="shared" si="7"/>
        <v>0</v>
      </c>
      <c r="R13" s="68">
        <f t="shared" si="7"/>
        <v>0</v>
      </c>
      <c r="S13" s="68">
        <f t="shared" si="7"/>
        <v>0</v>
      </c>
    </row>
    <row r="14" spans="1:19" x14ac:dyDescent="0.25">
      <c r="A14" s="90"/>
      <c r="B14" s="79"/>
      <c r="C14" s="80">
        <f t="shared" si="0"/>
        <v>0</v>
      </c>
      <c r="D14" s="115">
        <v>0</v>
      </c>
      <c r="E14" s="27">
        <f t="shared" si="1"/>
        <v>0</v>
      </c>
      <c r="F14" s="27">
        <f t="shared" si="2"/>
        <v>0</v>
      </c>
      <c r="G14" s="27">
        <f>F14*1.035</f>
        <v>0</v>
      </c>
      <c r="H14" s="91">
        <f t="shared" si="3"/>
        <v>0</v>
      </c>
      <c r="J14" s="17">
        <v>0</v>
      </c>
      <c r="K14" s="9">
        <v>9</v>
      </c>
      <c r="L14" s="21"/>
      <c r="M14" s="121">
        <f t="shared" si="4"/>
        <v>0</v>
      </c>
      <c r="N14" s="121">
        <f t="shared" si="5"/>
        <v>0</v>
      </c>
      <c r="O14" s="121">
        <f t="shared" si="6"/>
        <v>0</v>
      </c>
      <c r="Q14" s="68" t="e">
        <f t="shared" si="7"/>
        <v>#DIV/0!</v>
      </c>
      <c r="R14" s="68" t="e">
        <f t="shared" si="7"/>
        <v>#DIV/0!</v>
      </c>
      <c r="S14" s="68" t="e">
        <f t="shared" si="7"/>
        <v>#DIV/0!</v>
      </c>
    </row>
    <row r="15" spans="1:19" x14ac:dyDescent="0.25">
      <c r="A15" s="90"/>
      <c r="B15" s="79"/>
      <c r="C15" s="80">
        <f t="shared" si="0"/>
        <v>0</v>
      </c>
      <c r="D15" s="115">
        <v>0</v>
      </c>
      <c r="E15" s="27">
        <f t="shared" si="1"/>
        <v>0</v>
      </c>
      <c r="F15" s="27">
        <f t="shared" si="2"/>
        <v>0</v>
      </c>
      <c r="G15" s="27">
        <f>F15*1.035</f>
        <v>0</v>
      </c>
      <c r="H15" s="91">
        <f t="shared" si="3"/>
        <v>0</v>
      </c>
      <c r="J15" s="17">
        <v>0</v>
      </c>
      <c r="K15" s="9">
        <v>9</v>
      </c>
      <c r="L15" s="21"/>
      <c r="M15" s="121">
        <f t="shared" si="4"/>
        <v>0</v>
      </c>
      <c r="N15" s="121">
        <f t="shared" si="5"/>
        <v>0</v>
      </c>
      <c r="O15" s="121">
        <f t="shared" si="6"/>
        <v>0</v>
      </c>
      <c r="Q15" s="68" t="e">
        <f t="shared" si="7"/>
        <v>#DIV/0!</v>
      </c>
      <c r="R15" s="68" t="e">
        <f t="shared" si="7"/>
        <v>#DIV/0!</v>
      </c>
      <c r="S15" s="68" t="e">
        <f t="shared" si="7"/>
        <v>#DIV/0!</v>
      </c>
    </row>
    <row r="16" spans="1:19" x14ac:dyDescent="0.25">
      <c r="A16" s="90"/>
      <c r="B16" s="79"/>
      <c r="C16" s="80">
        <f t="shared" si="0"/>
        <v>0</v>
      </c>
      <c r="D16" s="115">
        <v>0</v>
      </c>
      <c r="E16" s="27">
        <f t="shared" si="1"/>
        <v>0</v>
      </c>
      <c r="F16" s="27">
        <f t="shared" si="2"/>
        <v>0</v>
      </c>
      <c r="G16" s="27">
        <f>F16*1.035</f>
        <v>0</v>
      </c>
      <c r="H16" s="91">
        <f t="shared" si="3"/>
        <v>0</v>
      </c>
      <c r="J16" s="17">
        <v>0</v>
      </c>
      <c r="K16" s="9">
        <v>9</v>
      </c>
      <c r="L16" s="21"/>
      <c r="M16" s="121">
        <f t="shared" si="4"/>
        <v>0</v>
      </c>
      <c r="N16" s="121">
        <f t="shared" si="5"/>
        <v>0</v>
      </c>
      <c r="O16" s="121">
        <f t="shared" si="6"/>
        <v>0</v>
      </c>
      <c r="Q16" s="68" t="e">
        <f t="shared" si="7"/>
        <v>#DIV/0!</v>
      </c>
      <c r="R16" s="68" t="e">
        <f t="shared" si="7"/>
        <v>#DIV/0!</v>
      </c>
      <c r="S16" s="68" t="e">
        <f t="shared" si="7"/>
        <v>#DIV/0!</v>
      </c>
    </row>
    <row r="17" spans="1:19" x14ac:dyDescent="0.25">
      <c r="A17" s="90"/>
      <c r="B17" s="79"/>
      <c r="C17" s="80">
        <f t="shared" si="0"/>
        <v>0</v>
      </c>
      <c r="D17" s="115">
        <v>0</v>
      </c>
      <c r="E17" s="27">
        <f t="shared" si="1"/>
        <v>0</v>
      </c>
      <c r="F17" s="27">
        <f t="shared" si="2"/>
        <v>0</v>
      </c>
      <c r="G17" s="27">
        <f>F17*1.035</f>
        <v>0</v>
      </c>
      <c r="H17" s="91">
        <f t="shared" si="3"/>
        <v>0</v>
      </c>
      <c r="J17" s="17">
        <v>0</v>
      </c>
      <c r="K17" s="9">
        <v>9</v>
      </c>
      <c r="L17" s="21"/>
      <c r="M17" s="122">
        <f t="shared" si="4"/>
        <v>0</v>
      </c>
      <c r="N17" s="122">
        <f t="shared" si="5"/>
        <v>0</v>
      </c>
      <c r="O17" s="122">
        <f t="shared" si="6"/>
        <v>0</v>
      </c>
      <c r="Q17" s="69" t="e">
        <f t="shared" si="7"/>
        <v>#DIV/0!</v>
      </c>
      <c r="R17" s="69" t="e">
        <f t="shared" si="7"/>
        <v>#DIV/0!</v>
      </c>
      <c r="S17" s="69" t="e">
        <f t="shared" si="7"/>
        <v>#DIV/0!</v>
      </c>
    </row>
    <row r="18" spans="1:19" x14ac:dyDescent="0.25">
      <c r="A18" s="153"/>
      <c r="B18" s="154"/>
      <c r="C18" s="80"/>
      <c r="D18" s="83"/>
      <c r="E18" s="27"/>
      <c r="F18" s="27"/>
      <c r="G18" s="27"/>
      <c r="H18" s="91"/>
      <c r="J18" s="21"/>
      <c r="K18" s="21"/>
      <c r="L18" s="21"/>
    </row>
    <row r="19" spans="1:19" x14ac:dyDescent="0.25">
      <c r="A19" s="178" t="s">
        <v>31</v>
      </c>
      <c r="B19" s="179"/>
      <c r="C19" s="62"/>
      <c r="D19" s="62"/>
      <c r="E19" s="27">
        <f>ROUND(SUM(E12:E18),0)</f>
        <v>0</v>
      </c>
      <c r="F19" s="27">
        <f>ROUND(SUM(F12:F18),0)</f>
        <v>0</v>
      </c>
      <c r="G19" s="27">
        <f>ROUND(SUM(G12:G18),0)</f>
        <v>0</v>
      </c>
      <c r="H19" s="92">
        <f>ROUND(SUM(E19:G19),0)</f>
        <v>0</v>
      </c>
      <c r="J19" s="21"/>
      <c r="K19" s="21"/>
      <c r="L19" s="21"/>
      <c r="M19" s="35"/>
    </row>
    <row r="20" spans="1:19" ht="13" x14ac:dyDescent="0.3">
      <c r="A20" s="176" t="s">
        <v>29</v>
      </c>
      <c r="B20" s="177"/>
      <c r="C20" s="105" t="s">
        <v>86</v>
      </c>
      <c r="D20" s="2"/>
      <c r="E20" s="27"/>
      <c r="F20" s="27"/>
      <c r="G20" s="27"/>
      <c r="H20" s="93"/>
      <c r="J20" s="76" t="s">
        <v>42</v>
      </c>
      <c r="K20" s="76" t="s">
        <v>37</v>
      </c>
      <c r="L20" s="26"/>
      <c r="N20" s="35"/>
    </row>
    <row r="21" spans="1:19" x14ac:dyDescent="0.25">
      <c r="A21" s="180" t="s">
        <v>34</v>
      </c>
      <c r="B21" s="181"/>
      <c r="C21" s="80">
        <v>0</v>
      </c>
      <c r="D21" s="115">
        <v>0</v>
      </c>
      <c r="E21" s="27">
        <f>ROUND(J21*D21*C21,0)</f>
        <v>0</v>
      </c>
      <c r="F21" s="27">
        <f t="shared" ref="F21:G25" si="8">ROUND(E21*1.03,0)</f>
        <v>0</v>
      </c>
      <c r="G21" s="27">
        <f t="shared" si="8"/>
        <v>0</v>
      </c>
      <c r="H21" s="93">
        <f>ROUND(SUM(E21:G21),0)</f>
        <v>0</v>
      </c>
      <c r="J21" s="17">
        <v>55000</v>
      </c>
      <c r="K21" s="9">
        <v>12</v>
      </c>
      <c r="L21" s="20"/>
      <c r="M21" s="33"/>
      <c r="N21" s="18"/>
    </row>
    <row r="22" spans="1:19" x14ac:dyDescent="0.25">
      <c r="A22" s="153" t="s">
        <v>46</v>
      </c>
      <c r="B22" s="154"/>
      <c r="C22" s="80">
        <v>0</v>
      </c>
      <c r="D22" s="115">
        <v>0</v>
      </c>
      <c r="E22" s="27">
        <f>ROUND(J22*D22*C22,0)</f>
        <v>0</v>
      </c>
      <c r="F22" s="27">
        <f t="shared" si="8"/>
        <v>0</v>
      </c>
      <c r="G22" s="27">
        <f t="shared" si="8"/>
        <v>0</v>
      </c>
      <c r="H22" s="93">
        <f>ROUND(SUM(E22:G22),0)</f>
        <v>0</v>
      </c>
      <c r="J22" s="17">
        <v>24000</v>
      </c>
      <c r="K22" s="9">
        <v>12</v>
      </c>
      <c r="L22" s="21"/>
      <c r="M22" s="33"/>
      <c r="N22" s="34"/>
    </row>
    <row r="23" spans="1:19" ht="13" x14ac:dyDescent="0.3">
      <c r="A23" s="153" t="s">
        <v>47</v>
      </c>
      <c r="B23" s="154"/>
      <c r="C23" s="80">
        <v>0</v>
      </c>
      <c r="D23" s="115">
        <v>0</v>
      </c>
      <c r="E23" s="27">
        <v>0</v>
      </c>
      <c r="F23" s="27">
        <f t="shared" si="8"/>
        <v>0</v>
      </c>
      <c r="G23" s="27">
        <f t="shared" si="8"/>
        <v>0</v>
      </c>
      <c r="H23" s="93">
        <f>ROUND(SUM(E23:G23),0)</f>
        <v>0</v>
      </c>
      <c r="J23" s="17">
        <v>0</v>
      </c>
      <c r="K23" s="4">
        <v>0</v>
      </c>
      <c r="L23" s="21"/>
      <c r="M23" s="67" t="s">
        <v>129</v>
      </c>
      <c r="N23" s="34"/>
    </row>
    <row r="24" spans="1:19" ht="13" x14ac:dyDescent="0.3">
      <c r="A24" s="153" t="s">
        <v>48</v>
      </c>
      <c r="B24" s="154"/>
      <c r="C24" s="80">
        <v>0</v>
      </c>
      <c r="D24" s="115">
        <v>0</v>
      </c>
      <c r="E24" s="27">
        <v>0</v>
      </c>
      <c r="F24" s="27">
        <f t="shared" si="8"/>
        <v>0</v>
      </c>
      <c r="G24" s="27">
        <f t="shared" si="8"/>
        <v>0</v>
      </c>
      <c r="H24" s="93">
        <f>ROUND(SUM(E24:G24),0)</f>
        <v>0</v>
      </c>
      <c r="J24" s="17">
        <v>0</v>
      </c>
      <c r="K24" s="4">
        <v>0</v>
      </c>
      <c r="L24" s="21"/>
      <c r="M24" s="67" t="s">
        <v>74</v>
      </c>
      <c r="N24" s="34"/>
    </row>
    <row r="25" spans="1:19" x14ac:dyDescent="0.25">
      <c r="A25" s="153" t="s">
        <v>43</v>
      </c>
      <c r="B25" s="154"/>
      <c r="C25" s="80">
        <v>0</v>
      </c>
      <c r="D25" s="115">
        <v>0</v>
      </c>
      <c r="E25" s="27">
        <v>0</v>
      </c>
      <c r="F25" s="27">
        <f t="shared" si="8"/>
        <v>0</v>
      </c>
      <c r="G25" s="27">
        <f t="shared" si="8"/>
        <v>0</v>
      </c>
      <c r="H25" s="93">
        <f>ROUND(SUM(E25:G25),0)</f>
        <v>0</v>
      </c>
      <c r="J25" s="17">
        <v>0</v>
      </c>
      <c r="K25" s="9">
        <v>0</v>
      </c>
      <c r="L25" s="21"/>
      <c r="N25" s="34"/>
    </row>
    <row r="26" spans="1:19" ht="13" x14ac:dyDescent="0.3">
      <c r="A26" s="153"/>
      <c r="B26" s="154"/>
      <c r="C26" s="80"/>
      <c r="D26" s="83"/>
      <c r="E26" s="27"/>
      <c r="F26" s="27"/>
      <c r="G26" s="27"/>
      <c r="H26" s="93"/>
      <c r="J26" s="21"/>
      <c r="K26" s="21"/>
      <c r="L26" s="21"/>
      <c r="M26" s="67" t="s">
        <v>130</v>
      </c>
      <c r="P26" s="70" t="s">
        <v>131</v>
      </c>
    </row>
    <row r="27" spans="1:19" x14ac:dyDescent="0.25">
      <c r="A27" s="178" t="s">
        <v>50</v>
      </c>
      <c r="B27" s="179"/>
      <c r="C27" s="62"/>
      <c r="D27" s="62"/>
      <c r="E27" s="27">
        <f>ROUND(SUM(E21:E25),0)</f>
        <v>0</v>
      </c>
      <c r="F27" s="27">
        <f>ROUND(SUM(F21:F25),0)</f>
        <v>0</v>
      </c>
      <c r="G27" s="27">
        <f>ROUND(SUM(G21:G25),0)</f>
        <v>0</v>
      </c>
      <c r="H27" s="92">
        <f>ROUND(SUM(E27:G27),0)</f>
        <v>0</v>
      </c>
      <c r="J27" s="26"/>
      <c r="K27" s="26"/>
      <c r="L27" s="21"/>
      <c r="N27" s="35"/>
    </row>
    <row r="28" spans="1:19" ht="13" x14ac:dyDescent="0.3">
      <c r="A28" s="170" t="s">
        <v>30</v>
      </c>
      <c r="B28" s="171"/>
      <c r="C28" s="81"/>
      <c r="D28" s="5"/>
      <c r="E28" s="27"/>
      <c r="F28" s="27"/>
      <c r="G28" s="27"/>
      <c r="H28" s="93"/>
      <c r="J28" s="29"/>
      <c r="K28" s="20"/>
      <c r="L28" s="21"/>
      <c r="M28" s="33"/>
      <c r="N28" s="18"/>
    </row>
    <row r="29" spans="1:19" x14ac:dyDescent="0.25">
      <c r="A29" s="153" t="s">
        <v>33</v>
      </c>
      <c r="B29" s="154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27">
        <f>ROUND(G19*$C$29,0)</f>
        <v>0</v>
      </c>
      <c r="H29" s="94">
        <f>ROUND(SUM(E29:G29),0)</f>
        <v>0</v>
      </c>
      <c r="J29" s="29"/>
      <c r="K29" s="21"/>
      <c r="L29" s="21"/>
      <c r="M29" s="33"/>
      <c r="N29" s="34"/>
    </row>
    <row r="30" spans="1:19" x14ac:dyDescent="0.25">
      <c r="A30" s="180" t="s">
        <v>34</v>
      </c>
      <c r="B30" s="181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27">
        <f>ROUND(G21*$C$30,0)</f>
        <v>0</v>
      </c>
      <c r="H30" s="94">
        <f>ROUND(SUM(E30:G30),0)</f>
        <v>0</v>
      </c>
      <c r="J30" s="29"/>
      <c r="K30" s="21"/>
      <c r="L30" s="21"/>
      <c r="M30" s="33"/>
      <c r="N30" s="34"/>
    </row>
    <row r="31" spans="1:19" x14ac:dyDescent="0.25">
      <c r="A31" s="153" t="s">
        <v>44</v>
      </c>
      <c r="B31" s="154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27">
        <f>ROUND((G22+G23+G24)*$C$31,0)</f>
        <v>0</v>
      </c>
      <c r="H31" s="94">
        <f>ROUND(SUM(E31:G31),0)</f>
        <v>0</v>
      </c>
      <c r="J31" s="29"/>
      <c r="K31" s="21"/>
      <c r="L31" s="21"/>
      <c r="N31" s="34"/>
    </row>
    <row r="32" spans="1:19" x14ac:dyDescent="0.25">
      <c r="A32" s="153" t="s">
        <v>43</v>
      </c>
      <c r="B32" s="154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27">
        <f>ROUND(G25*$C$32,0)</f>
        <v>0</v>
      </c>
      <c r="H32" s="94">
        <f>ROUND(SUM(E32:G32),0)</f>
        <v>0</v>
      </c>
      <c r="J32" s="21"/>
      <c r="K32" s="21"/>
      <c r="L32" s="21"/>
      <c r="M32" s="33"/>
    </row>
    <row r="33" spans="1:14" x14ac:dyDescent="0.25">
      <c r="A33" s="153"/>
      <c r="B33" s="154"/>
      <c r="C33" s="106"/>
      <c r="D33" s="115"/>
      <c r="E33" s="11"/>
      <c r="F33" s="11"/>
      <c r="G33" s="11"/>
      <c r="H33" s="94"/>
      <c r="J33" s="21"/>
      <c r="K33" s="21"/>
      <c r="N33" s="19"/>
    </row>
    <row r="34" spans="1:14" x14ac:dyDescent="0.25">
      <c r="A34" s="178" t="s">
        <v>32</v>
      </c>
      <c r="B34" s="179"/>
      <c r="C34" s="63"/>
      <c r="D34" s="62"/>
      <c r="E34" s="11">
        <f>ROUND(SUM(E29:E32),0)</f>
        <v>0</v>
      </c>
      <c r="F34" s="11">
        <f>ROUND(SUM(F29:F32),0)</f>
        <v>0</v>
      </c>
      <c r="G34" s="11">
        <f>ROUND(SUM(G29:G32),0)</f>
        <v>0</v>
      </c>
      <c r="H34" s="95">
        <f>ROUND(SUM(E34:G34),0)</f>
        <v>0</v>
      </c>
      <c r="J34" s="21"/>
      <c r="K34" s="21"/>
      <c r="N34" s="25"/>
    </row>
    <row r="35" spans="1:14" ht="13" x14ac:dyDescent="0.3">
      <c r="A35" s="174" t="s">
        <v>6</v>
      </c>
      <c r="B35" s="175"/>
      <c r="C35" s="64"/>
      <c r="D35" s="64"/>
      <c r="E35" s="12">
        <f>ROUND(E34+E27+E19,0)</f>
        <v>0</v>
      </c>
      <c r="F35" s="12">
        <f>ROUND(F34+F27+F19,0)</f>
        <v>0</v>
      </c>
      <c r="G35" s="12">
        <f>ROUND(G34+G27+G19,0)</f>
        <v>0</v>
      </c>
      <c r="H35" s="96">
        <f>ROUND(SUM(E35:G35),0)</f>
        <v>0</v>
      </c>
      <c r="J35" s="22"/>
      <c r="K35" s="22"/>
      <c r="L35" s="22"/>
    </row>
    <row r="36" spans="1:14" ht="13" x14ac:dyDescent="0.3">
      <c r="A36" s="172"/>
      <c r="B36" s="173"/>
      <c r="C36" s="64"/>
      <c r="D36" s="2"/>
      <c r="E36" s="12"/>
      <c r="F36" s="12"/>
      <c r="G36" s="12"/>
      <c r="H36" s="97"/>
      <c r="J36" s="22"/>
      <c r="K36" s="22"/>
      <c r="L36" s="22"/>
    </row>
    <row r="37" spans="1:14" ht="13" x14ac:dyDescent="0.3">
      <c r="A37" s="174" t="s">
        <v>7</v>
      </c>
      <c r="B37" s="175"/>
      <c r="C37" s="64"/>
      <c r="D37" s="64"/>
      <c r="E37" s="11"/>
      <c r="F37" s="11"/>
      <c r="G37" s="11"/>
      <c r="H37" s="95"/>
      <c r="J37" s="21"/>
      <c r="K37" s="22"/>
      <c r="L37" s="22"/>
    </row>
    <row r="38" spans="1:14" ht="13" x14ac:dyDescent="0.3">
      <c r="A38" s="153" t="s">
        <v>124</v>
      </c>
      <c r="B38" s="154"/>
      <c r="C38" s="62"/>
      <c r="D38" s="4"/>
      <c r="E38" s="27">
        <v>0</v>
      </c>
      <c r="F38" s="27">
        <v>0</v>
      </c>
      <c r="G38" s="27">
        <v>0</v>
      </c>
      <c r="H38" s="91">
        <f>SUM(E38:G38)</f>
        <v>0</v>
      </c>
      <c r="M38" s="31" t="s">
        <v>127</v>
      </c>
      <c r="N38" s="31"/>
    </row>
    <row r="39" spans="1:14" ht="13" x14ac:dyDescent="0.3">
      <c r="A39" s="153" t="s">
        <v>125</v>
      </c>
      <c r="B39" s="154"/>
      <c r="C39" s="62"/>
      <c r="D39" s="4"/>
      <c r="E39" s="27">
        <v>0</v>
      </c>
      <c r="F39" s="27">
        <v>0</v>
      </c>
      <c r="G39" s="27">
        <v>0</v>
      </c>
      <c r="H39" s="91">
        <f>SUM(E39:G39)</f>
        <v>0</v>
      </c>
      <c r="M39" s="31" t="s">
        <v>128</v>
      </c>
      <c r="N39" s="31"/>
    </row>
    <row r="40" spans="1:14" ht="13" x14ac:dyDescent="0.3">
      <c r="A40" s="155" t="s">
        <v>126</v>
      </c>
      <c r="B40" s="156"/>
      <c r="C40" s="65"/>
      <c r="D40" s="116"/>
      <c r="E40" s="131">
        <f>ROUND(SUM(E38:E39),0)</f>
        <v>0</v>
      </c>
      <c r="F40" s="27">
        <f>ROUND(SUM(D40:D40),0)</f>
        <v>0</v>
      </c>
      <c r="G40" s="27">
        <f>ROUND(SUM(E40:E40),0)</f>
        <v>0</v>
      </c>
      <c r="H40" s="133">
        <f>SUM(E40:G40)</f>
        <v>0</v>
      </c>
    </row>
    <row r="41" spans="1:14" ht="13" x14ac:dyDescent="0.3">
      <c r="A41" s="176"/>
      <c r="B41" s="177"/>
      <c r="C41" s="64"/>
      <c r="D41" s="2"/>
      <c r="E41" s="11"/>
      <c r="F41" s="11"/>
      <c r="G41" s="11"/>
      <c r="H41" s="94"/>
      <c r="J41" s="21"/>
      <c r="K41" s="22"/>
      <c r="L41" s="22"/>
    </row>
    <row r="42" spans="1:14" ht="13" x14ac:dyDescent="0.3">
      <c r="A42" s="176" t="s">
        <v>8</v>
      </c>
      <c r="B42" s="177"/>
      <c r="C42" s="105" t="s">
        <v>86</v>
      </c>
      <c r="D42" s="2"/>
      <c r="E42" s="11"/>
      <c r="F42" s="11"/>
      <c r="G42" s="11"/>
      <c r="H42" s="94"/>
      <c r="J42" s="21"/>
      <c r="K42" s="21"/>
      <c r="L42" s="21"/>
    </row>
    <row r="43" spans="1:14" x14ac:dyDescent="0.25">
      <c r="A43" s="153" t="s">
        <v>13</v>
      </c>
      <c r="B43" s="154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11">
        <f>E43</f>
        <v>0</v>
      </c>
      <c r="H43" s="98">
        <f>ROUND(SUM(E43:G43),0)</f>
        <v>0</v>
      </c>
      <c r="J43" s="21"/>
      <c r="K43" s="21"/>
      <c r="L43" s="21"/>
      <c r="M43" s="119" t="s">
        <v>109</v>
      </c>
    </row>
    <row r="44" spans="1:14" x14ac:dyDescent="0.25">
      <c r="A44" s="153" t="s">
        <v>14</v>
      </c>
      <c r="B44" s="154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11">
        <f>E44</f>
        <v>0</v>
      </c>
      <c r="H44" s="98">
        <f>ROUND(SUM(E44:G44),0)</f>
        <v>0</v>
      </c>
      <c r="J44" s="21"/>
      <c r="K44" s="21"/>
      <c r="L44" s="21"/>
      <c r="M44" s="119" t="s">
        <v>115</v>
      </c>
    </row>
    <row r="45" spans="1:14" ht="13" x14ac:dyDescent="0.3">
      <c r="A45" s="155" t="s">
        <v>25</v>
      </c>
      <c r="B45" s="156"/>
      <c r="C45" s="65"/>
      <c r="D45" s="116"/>
      <c r="E45" s="12">
        <f>ROUND(SUM(E43:E44),0)</f>
        <v>0</v>
      </c>
      <c r="F45" s="12">
        <f>ROUND(SUM(F43:F44),0)</f>
        <v>0</v>
      </c>
      <c r="G45" s="12">
        <f>ROUND(SUM(G43:G44),0)</f>
        <v>0</v>
      </c>
      <c r="H45" s="96">
        <f>ROUND(SUM(E45:G45),0)</f>
        <v>0</v>
      </c>
      <c r="J45" s="22"/>
      <c r="K45" s="22"/>
      <c r="L45" s="22"/>
    </row>
    <row r="46" spans="1:14" ht="13" x14ac:dyDescent="0.3">
      <c r="A46" s="168"/>
      <c r="B46" s="169"/>
      <c r="C46" s="65"/>
      <c r="D46" s="117"/>
      <c r="E46" s="12"/>
      <c r="F46" s="12"/>
      <c r="G46" s="12"/>
      <c r="H46" s="97"/>
      <c r="J46" s="22"/>
      <c r="K46" s="22"/>
      <c r="L46" s="22"/>
    </row>
    <row r="47" spans="1:14" ht="12.75" customHeight="1" x14ac:dyDescent="0.3">
      <c r="A47" s="176" t="s">
        <v>9</v>
      </c>
      <c r="B47" s="177"/>
      <c r="C47" s="64"/>
      <c r="D47" s="2"/>
      <c r="E47" s="11"/>
      <c r="F47" s="11"/>
      <c r="G47" s="11"/>
      <c r="H47" s="94"/>
      <c r="J47" s="21"/>
      <c r="K47" s="21"/>
      <c r="L47" s="21"/>
      <c r="M47" s="31" t="s">
        <v>63</v>
      </c>
    </row>
    <row r="48" spans="1:14" ht="12.75" customHeight="1" x14ac:dyDescent="0.3">
      <c r="A48" s="153" t="s">
        <v>15</v>
      </c>
      <c r="B48" s="154"/>
      <c r="C48" s="62"/>
      <c r="D48" s="4"/>
      <c r="E48" s="11">
        <v>0</v>
      </c>
      <c r="F48" s="11">
        <v>0</v>
      </c>
      <c r="G48" s="11">
        <v>0</v>
      </c>
      <c r="H48" s="98">
        <f t="shared" ref="H48:H53" si="9">ROUND(SUM(E48:G48),0)</f>
        <v>0</v>
      </c>
      <c r="J48" s="21"/>
      <c r="K48" s="21"/>
      <c r="L48" s="21"/>
      <c r="M48" s="31" t="s">
        <v>64</v>
      </c>
    </row>
    <row r="49" spans="1:20" ht="12.75" customHeight="1" x14ac:dyDescent="0.3">
      <c r="A49" s="153" t="s">
        <v>16</v>
      </c>
      <c r="B49" s="154"/>
      <c r="C49" s="62"/>
      <c r="D49" s="4"/>
      <c r="E49" s="11">
        <v>0</v>
      </c>
      <c r="F49" s="11">
        <v>0</v>
      </c>
      <c r="G49" s="11">
        <v>0</v>
      </c>
      <c r="H49" s="98">
        <f t="shared" si="9"/>
        <v>0</v>
      </c>
      <c r="J49" s="21"/>
      <c r="K49" s="21"/>
      <c r="L49" s="21"/>
      <c r="M49" s="31" t="s">
        <v>65</v>
      </c>
    </row>
    <row r="50" spans="1:20" ht="12.75" customHeight="1" x14ac:dyDescent="0.3">
      <c r="A50" s="153" t="s">
        <v>17</v>
      </c>
      <c r="B50" s="154"/>
      <c r="C50" s="62"/>
      <c r="D50" s="4"/>
      <c r="E50" s="11">
        <v>0</v>
      </c>
      <c r="F50" s="11">
        <v>0</v>
      </c>
      <c r="G50" s="11">
        <v>0</v>
      </c>
      <c r="H50" s="98">
        <f t="shared" si="9"/>
        <v>0</v>
      </c>
      <c r="J50" s="21"/>
      <c r="K50" s="21"/>
      <c r="L50" s="21"/>
      <c r="M50" s="31" t="s">
        <v>66</v>
      </c>
    </row>
    <row r="51" spans="1:20" ht="12.75" customHeight="1" x14ac:dyDescent="0.3">
      <c r="A51" s="153" t="s">
        <v>18</v>
      </c>
      <c r="B51" s="154"/>
      <c r="C51" s="62"/>
      <c r="D51" s="4"/>
      <c r="E51" s="11">
        <v>0</v>
      </c>
      <c r="F51" s="11">
        <v>0</v>
      </c>
      <c r="G51" s="11">
        <v>0</v>
      </c>
      <c r="H51" s="98">
        <f t="shared" si="9"/>
        <v>0</v>
      </c>
      <c r="J51" s="21"/>
      <c r="K51" s="21"/>
      <c r="L51" s="21"/>
      <c r="M51" s="31" t="s">
        <v>67</v>
      </c>
    </row>
    <row r="52" spans="1:20" ht="12.75" customHeight="1" x14ac:dyDescent="0.25">
      <c r="A52" s="153" t="s">
        <v>19</v>
      </c>
      <c r="B52" s="154"/>
      <c r="C52" s="62"/>
      <c r="D52" s="4"/>
      <c r="E52" s="11">
        <v>0</v>
      </c>
      <c r="F52" s="11">
        <v>0</v>
      </c>
      <c r="G52" s="11">
        <v>0</v>
      </c>
      <c r="H52" s="98">
        <f t="shared" si="9"/>
        <v>0</v>
      </c>
      <c r="J52" s="21"/>
      <c r="K52" s="21"/>
      <c r="L52" s="21"/>
    </row>
    <row r="53" spans="1:20" ht="12.75" customHeight="1" x14ac:dyDescent="0.3">
      <c r="A53" s="155" t="s">
        <v>24</v>
      </c>
      <c r="B53" s="156"/>
      <c r="C53" s="65"/>
      <c r="D53" s="116"/>
      <c r="E53" s="12">
        <f>ROUND(SUM(E48:E52),0)</f>
        <v>0</v>
      </c>
      <c r="F53" s="12">
        <f>ROUND(SUM(F48:F52),0)</f>
        <v>0</v>
      </c>
      <c r="G53" s="12">
        <f>ROUND(SUM(G48:G52),0)</f>
        <v>0</v>
      </c>
      <c r="H53" s="12">
        <f t="shared" si="9"/>
        <v>0</v>
      </c>
      <c r="J53" s="22"/>
      <c r="K53" s="21"/>
      <c r="L53" s="21"/>
      <c r="M53" s="61"/>
    </row>
    <row r="54" spans="1:20" ht="12.75" customHeight="1" x14ac:dyDescent="0.3">
      <c r="A54" s="168"/>
      <c r="B54" s="169"/>
      <c r="C54" s="65"/>
      <c r="D54" s="117"/>
      <c r="E54" s="12"/>
      <c r="F54" s="12"/>
      <c r="G54" s="12"/>
      <c r="H54" s="98"/>
      <c r="J54" s="22"/>
      <c r="K54" s="21"/>
      <c r="L54" s="21"/>
    </row>
    <row r="55" spans="1:20" ht="13" x14ac:dyDescent="0.3">
      <c r="A55" s="170" t="s">
        <v>10</v>
      </c>
      <c r="B55" s="171"/>
      <c r="C55" s="107"/>
      <c r="D55" s="5"/>
      <c r="E55" s="11"/>
      <c r="F55" s="11"/>
      <c r="G55" s="11"/>
      <c r="H55" s="98"/>
      <c r="J55" s="21"/>
      <c r="K55" s="21"/>
      <c r="L55" s="21"/>
    </row>
    <row r="56" spans="1:20" x14ac:dyDescent="0.25">
      <c r="A56" s="153" t="s">
        <v>20</v>
      </c>
      <c r="B56" s="154"/>
      <c r="C56" s="62"/>
      <c r="D56" s="4"/>
      <c r="E56" s="11">
        <v>0</v>
      </c>
      <c r="F56" s="11">
        <v>0</v>
      </c>
      <c r="G56" s="11">
        <v>0</v>
      </c>
      <c r="H56" s="98">
        <f t="shared" ref="H56:H62" si="10">ROUND(SUM(E56:G56),0)</f>
        <v>0</v>
      </c>
      <c r="J56" s="21"/>
      <c r="K56" s="21"/>
      <c r="L56" s="21"/>
    </row>
    <row r="57" spans="1:20" x14ac:dyDescent="0.25">
      <c r="A57" s="153" t="s">
        <v>45</v>
      </c>
      <c r="B57" s="154"/>
      <c r="C57" s="62"/>
      <c r="D57" s="4"/>
      <c r="E57" s="11">
        <v>0</v>
      </c>
      <c r="F57" s="11">
        <v>0</v>
      </c>
      <c r="G57" s="11">
        <v>0</v>
      </c>
      <c r="H57" s="98">
        <f t="shared" si="10"/>
        <v>0</v>
      </c>
      <c r="J57" s="21"/>
      <c r="K57" s="21"/>
      <c r="L57" s="21"/>
    </row>
    <row r="58" spans="1:20" x14ac:dyDescent="0.25">
      <c r="A58" s="153" t="s">
        <v>21</v>
      </c>
      <c r="B58" s="154"/>
      <c r="C58" s="62"/>
      <c r="D58" s="4"/>
      <c r="E58" s="11">
        <v>0</v>
      </c>
      <c r="F58" s="11">
        <v>0</v>
      </c>
      <c r="G58" s="11">
        <v>0</v>
      </c>
      <c r="H58" s="98">
        <f t="shared" si="10"/>
        <v>0</v>
      </c>
      <c r="J58" s="21"/>
      <c r="K58" s="21"/>
      <c r="L58" s="21"/>
    </row>
    <row r="59" spans="1:20" x14ac:dyDescent="0.25">
      <c r="A59" s="153" t="s">
        <v>22</v>
      </c>
      <c r="B59" s="154"/>
      <c r="C59" s="62"/>
      <c r="D59" s="4"/>
      <c r="E59" s="11">
        <v>0</v>
      </c>
      <c r="F59" s="11">
        <v>0</v>
      </c>
      <c r="G59" s="11">
        <v>0</v>
      </c>
      <c r="H59" s="98">
        <f t="shared" si="10"/>
        <v>0</v>
      </c>
      <c r="J59" s="76" t="s">
        <v>38</v>
      </c>
      <c r="K59" s="76" t="s">
        <v>39</v>
      </c>
      <c r="L59" s="21"/>
      <c r="M59" s="119" t="s">
        <v>96</v>
      </c>
    </row>
    <row r="60" spans="1:20" ht="13" x14ac:dyDescent="0.3">
      <c r="A60" s="153" t="s">
        <v>28</v>
      </c>
      <c r="B60" s="154"/>
      <c r="C60" s="62">
        <f>C22</f>
        <v>0</v>
      </c>
      <c r="D60" s="4"/>
      <c r="E60" s="30">
        <f>ROUND((J60*1)*K60*C60,0)</f>
        <v>0</v>
      </c>
      <c r="F60" s="30">
        <f>E60</f>
        <v>0</v>
      </c>
      <c r="G60" s="30">
        <f>E60</f>
        <v>0</v>
      </c>
      <c r="H60" s="98">
        <f t="shared" si="10"/>
        <v>0</v>
      </c>
      <c r="J60" s="16">
        <f>369.65*1.05</f>
        <v>388.13249999999999</v>
      </c>
      <c r="K60" s="9">
        <v>24</v>
      </c>
      <c r="L60" s="23"/>
      <c r="M60" s="31" t="s">
        <v>95</v>
      </c>
      <c r="T60" s="70" t="s">
        <v>77</v>
      </c>
    </row>
    <row r="61" spans="1:20" ht="13" x14ac:dyDescent="0.3">
      <c r="A61" s="153" t="s">
        <v>80</v>
      </c>
      <c r="B61" s="154"/>
      <c r="C61" s="63"/>
      <c r="D61" s="4"/>
      <c r="E61" s="11">
        <v>0</v>
      </c>
      <c r="F61" s="11">
        <v>0</v>
      </c>
      <c r="G61" s="11">
        <v>0</v>
      </c>
      <c r="H61" s="98">
        <f t="shared" si="10"/>
        <v>0</v>
      </c>
      <c r="L61" s="24"/>
      <c r="M61" s="31" t="s">
        <v>69</v>
      </c>
    </row>
    <row r="62" spans="1:20" ht="13" x14ac:dyDescent="0.3">
      <c r="A62" s="155" t="s">
        <v>23</v>
      </c>
      <c r="B62" s="156"/>
      <c r="C62" s="65"/>
      <c r="D62" s="116"/>
      <c r="E62" s="12">
        <f>ROUND(SUM(E56:E61),0)</f>
        <v>0</v>
      </c>
      <c r="F62" s="12">
        <f>ROUND(SUM(F56:F61),0)</f>
        <v>0</v>
      </c>
      <c r="G62" s="12">
        <f>ROUND(SUM(G56:G61),0)</f>
        <v>0</v>
      </c>
      <c r="H62" s="12">
        <f t="shared" si="10"/>
        <v>0</v>
      </c>
      <c r="J62" s="22"/>
      <c r="K62" s="22"/>
      <c r="L62" s="21"/>
    </row>
    <row r="63" spans="1:20" ht="13" x14ac:dyDescent="0.3">
      <c r="A63" s="99"/>
      <c r="B63" s="85"/>
      <c r="C63" s="84"/>
      <c r="D63" s="118"/>
      <c r="E63" s="86"/>
      <c r="F63" s="86"/>
      <c r="G63" s="86"/>
      <c r="H63" s="100"/>
      <c r="J63" s="22"/>
      <c r="K63" s="22"/>
      <c r="L63" s="21"/>
    </row>
    <row r="64" spans="1:20" ht="13.5" thickBot="1" x14ac:dyDescent="0.35">
      <c r="A64" s="194" t="s">
        <v>11</v>
      </c>
      <c r="B64" s="195"/>
      <c r="C64" s="66"/>
      <c r="D64" s="66"/>
      <c r="E64" s="13">
        <f>ROUND(E35+E40+E45+E53+E62,0)</f>
        <v>0</v>
      </c>
      <c r="F64" s="13">
        <f>ROUND(F35+F40+F45+F53+F62,0)</f>
        <v>0</v>
      </c>
      <c r="G64" s="13">
        <f>ROUND(G35+G40+G45+G53+G62,0)</f>
        <v>0</v>
      </c>
      <c r="H64" s="101">
        <f>ROUND(SUM(E64:G64),0)</f>
        <v>0</v>
      </c>
      <c r="J64" s="22"/>
      <c r="K64" s="22"/>
      <c r="L64" s="22"/>
      <c r="M64" s="3"/>
    </row>
    <row r="65" spans="1:13" s="3" customFormat="1" ht="13" x14ac:dyDescent="0.3">
      <c r="A65" s="159" t="s">
        <v>97</v>
      </c>
      <c r="B65" s="160"/>
      <c r="C65" s="108"/>
      <c r="D65" s="8"/>
      <c r="E65" s="28">
        <f>ROUND(E64-E40-E59-E60,0)</f>
        <v>0</v>
      </c>
      <c r="F65" s="28">
        <f>ROUND(F64-F40-F59-F60,0)</f>
        <v>0</v>
      </c>
      <c r="G65" s="28">
        <f>ROUND(G64-G40-G59-G60,0)</f>
        <v>0</v>
      </c>
      <c r="H65" s="102">
        <f>ROUND(SUM(E65:G65),0)</f>
        <v>0</v>
      </c>
      <c r="I65" s="1"/>
      <c r="J65" s="21"/>
      <c r="K65" s="21"/>
      <c r="L65" s="21"/>
      <c r="M65" s="31" t="s">
        <v>70</v>
      </c>
    </row>
    <row r="66" spans="1:13" ht="13.5" thickBot="1" x14ac:dyDescent="0.35">
      <c r="A66" s="161" t="s">
        <v>40</v>
      </c>
      <c r="B66" s="162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4">
        <f>ROUND(G65*$C$66,0)</f>
        <v>0</v>
      </c>
      <c r="H66" s="103">
        <f>ROUND(SUM(E66:G66),0)</f>
        <v>0</v>
      </c>
      <c r="J66" s="22"/>
      <c r="K66" s="21"/>
      <c r="L66" s="21"/>
      <c r="M66" s="31" t="s">
        <v>71</v>
      </c>
    </row>
    <row r="67" spans="1:13" ht="13.5" thickBot="1" x14ac:dyDescent="0.35">
      <c r="A67" s="163" t="s">
        <v>12</v>
      </c>
      <c r="B67" s="164"/>
      <c r="C67" s="75"/>
      <c r="D67" s="75"/>
      <c r="E67" s="15">
        <f>ROUND(E66+E64,0)</f>
        <v>0</v>
      </c>
      <c r="F67" s="15">
        <f>ROUND(F66+F64,0)</f>
        <v>0</v>
      </c>
      <c r="G67" s="15">
        <f>ROUND(G66+G64,0)</f>
        <v>0</v>
      </c>
      <c r="H67" s="104">
        <f>ROUND(SUM(E67:G67),0)</f>
        <v>0</v>
      </c>
      <c r="J67" s="22"/>
      <c r="K67" s="22"/>
      <c r="L67" s="22"/>
      <c r="M67" s="31" t="s">
        <v>72</v>
      </c>
    </row>
    <row r="68" spans="1:13" ht="12.75" customHeight="1" thickBot="1" x14ac:dyDescent="0.35">
      <c r="A68" s="165" t="s">
        <v>27</v>
      </c>
      <c r="B68" s="166"/>
      <c r="C68" s="166"/>
      <c r="D68" s="166"/>
      <c r="E68" s="166"/>
      <c r="F68" s="166"/>
      <c r="G68" s="167"/>
      <c r="H68" s="152">
        <f>H67</f>
        <v>0</v>
      </c>
      <c r="M68" s="31" t="s">
        <v>73</v>
      </c>
    </row>
    <row r="69" spans="1:13" ht="12.75" customHeight="1" x14ac:dyDescent="0.25">
      <c r="E69"/>
      <c r="F69"/>
      <c r="G69"/>
    </row>
    <row r="70" spans="1:13" x14ac:dyDescent="0.25">
      <c r="E70"/>
      <c r="F70"/>
      <c r="G70"/>
    </row>
    <row r="71" spans="1:13" ht="13" x14ac:dyDescent="0.3">
      <c r="A71" s="31" t="s">
        <v>49</v>
      </c>
      <c r="B71" s="31"/>
      <c r="C71" s="32"/>
      <c r="D71" s="32"/>
      <c r="E71" s="31"/>
      <c r="F71" s="31"/>
      <c r="G71" s="31"/>
      <c r="H71" s="31"/>
    </row>
    <row r="72" spans="1:13" ht="13" x14ac:dyDescent="0.3">
      <c r="A72" s="32" t="s">
        <v>81</v>
      </c>
      <c r="B72" s="32"/>
      <c r="C72" s="32"/>
      <c r="D72" s="32"/>
      <c r="E72" s="31"/>
      <c r="F72" s="31"/>
      <c r="G72" s="31"/>
      <c r="H72" s="31"/>
    </row>
    <row r="73" spans="1:13" x14ac:dyDescent="0.25">
      <c r="A73" s="120" t="s">
        <v>82</v>
      </c>
      <c r="E73"/>
      <c r="F73"/>
      <c r="G73"/>
    </row>
    <row r="74" spans="1:13" x14ac:dyDescent="0.25">
      <c r="E74"/>
      <c r="F74"/>
      <c r="G74"/>
    </row>
    <row r="75" spans="1:13" x14ac:dyDescent="0.25">
      <c r="E75"/>
      <c r="F75"/>
      <c r="G75"/>
    </row>
    <row r="76" spans="1:13" x14ac:dyDescent="0.25">
      <c r="E76"/>
      <c r="F76"/>
      <c r="G76"/>
    </row>
    <row r="77" spans="1:13" x14ac:dyDescent="0.25">
      <c r="E77"/>
      <c r="F77"/>
      <c r="G77"/>
    </row>
    <row r="78" spans="1:13" x14ac:dyDescent="0.25">
      <c r="E78"/>
      <c r="F78"/>
      <c r="G78"/>
    </row>
    <row r="79" spans="1:13" x14ac:dyDescent="0.25">
      <c r="E79"/>
      <c r="F79"/>
      <c r="G79"/>
    </row>
    <row r="80" spans="1:13" x14ac:dyDescent="0.25">
      <c r="E80"/>
      <c r="F80"/>
      <c r="G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</sheetData>
  <sheetProtection selectLockedCells="1" selectUnlockedCells="1"/>
  <mergeCells count="57">
    <mergeCell ref="A22:B22"/>
    <mergeCell ref="A31:B31"/>
    <mergeCell ref="A1:H1"/>
    <mergeCell ref="A7:H7"/>
    <mergeCell ref="J7:K7"/>
    <mergeCell ref="A8:B10"/>
    <mergeCell ref="E8:H8"/>
    <mergeCell ref="J10:K10"/>
    <mergeCell ref="A11:B11"/>
    <mergeCell ref="A18:B18"/>
    <mergeCell ref="A19:B19"/>
    <mergeCell ref="A20:B20"/>
    <mergeCell ref="A21:B21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2:B32"/>
    <mergeCell ref="A33:B33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68:G68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2:B62"/>
    <mergeCell ref="A64:B64"/>
    <mergeCell ref="A65:B65"/>
    <mergeCell ref="A66:B66"/>
    <mergeCell ref="A67:B67"/>
  </mergeCells>
  <phoneticPr fontId="3" type="noConversion"/>
  <hyperlinks>
    <hyperlink ref="T60" r:id="rId1" display="https://studentaccounts.ucf.edu/tf-graduate/" xr:uid="{00000000-0004-0000-0200-000000000000}"/>
    <hyperlink ref="P26" r:id="rId2" display="https://hr.ucf.edu/document/payroll-guidelines/" xr:uid="{FBF0D6FC-4A2B-4F25-981F-7CBFDFAEDA97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T604"/>
  <sheetViews>
    <sheetView zoomScale="90" zoomScaleNormal="90" workbookViewId="0">
      <selection sqref="A1:H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7" width="12.81640625" style="7" customWidth="1"/>
    <col min="8" max="8" width="12.81640625" customWidth="1"/>
    <col min="9" max="9" width="5.7265625" customWidth="1"/>
    <col min="10" max="10" width="12.54296875" customWidth="1"/>
    <col min="11" max="11" width="10.453125" customWidth="1"/>
    <col min="12" max="12" width="5.54296875" customWidth="1"/>
    <col min="13" max="13" width="12.26953125" customWidth="1"/>
    <col min="14" max="14" width="10.7265625" customWidth="1"/>
    <col min="15" max="15" width="11.1796875" customWidth="1"/>
    <col min="16" max="19" width="10.1796875" customWidth="1"/>
  </cols>
  <sheetData>
    <row r="1" spans="1:19" ht="14" x14ac:dyDescent="0.3">
      <c r="A1" s="182" t="s">
        <v>84</v>
      </c>
      <c r="B1" s="182"/>
      <c r="C1" s="182"/>
      <c r="D1" s="182"/>
      <c r="E1" s="182"/>
      <c r="F1" s="182"/>
      <c r="G1" s="182"/>
      <c r="H1" s="182"/>
    </row>
    <row r="2" spans="1:19" ht="13" x14ac:dyDescent="0.25">
      <c r="A2" s="40" t="s">
        <v>75</v>
      </c>
      <c r="B2" s="71"/>
      <c r="C2" s="71"/>
      <c r="D2" s="71"/>
      <c r="E2" s="71"/>
      <c r="F2" s="71"/>
      <c r="G2" s="71"/>
      <c r="H2" s="71"/>
    </row>
    <row r="3" spans="1:19" ht="13" x14ac:dyDescent="0.25">
      <c r="A3" s="40" t="s">
        <v>78</v>
      </c>
      <c r="B3" s="71"/>
      <c r="C3" s="40" t="s">
        <v>98</v>
      </c>
      <c r="E3" s="70"/>
      <c r="F3" s="70"/>
      <c r="G3" s="70"/>
    </row>
    <row r="4" spans="1:19" ht="12.75" customHeight="1" x14ac:dyDescent="0.25">
      <c r="A4" s="42" t="s">
        <v>35</v>
      </c>
      <c r="B4" s="72"/>
      <c r="C4" s="72"/>
      <c r="D4" s="72"/>
      <c r="E4" s="72"/>
      <c r="F4" s="72"/>
      <c r="G4" s="72"/>
      <c r="H4" s="72"/>
    </row>
    <row r="5" spans="1:19" ht="12.75" customHeight="1" x14ac:dyDescent="0.25">
      <c r="A5" s="42" t="s">
        <v>76</v>
      </c>
      <c r="B5" s="72"/>
      <c r="C5" s="72"/>
      <c r="D5" s="72"/>
      <c r="E5" s="72"/>
      <c r="F5" s="72"/>
      <c r="G5" s="72"/>
      <c r="H5" s="72"/>
      <c r="M5" s="36"/>
    </row>
    <row r="6" spans="1:19" ht="16" thickBot="1" x14ac:dyDescent="0.3">
      <c r="E6"/>
      <c r="F6"/>
      <c r="G6"/>
      <c r="M6" s="36"/>
    </row>
    <row r="7" spans="1:19" ht="15.5" x14ac:dyDescent="0.3">
      <c r="A7" s="183" t="s">
        <v>0</v>
      </c>
      <c r="B7" s="184"/>
      <c r="C7" s="184"/>
      <c r="D7" s="184"/>
      <c r="E7" s="184"/>
      <c r="F7" s="185"/>
      <c r="G7" s="185"/>
      <c r="H7" s="186"/>
      <c r="J7" s="191" t="s">
        <v>79</v>
      </c>
      <c r="K7" s="192"/>
      <c r="M7" s="74" t="s">
        <v>68</v>
      </c>
    </row>
    <row r="8" spans="1:19" ht="13" x14ac:dyDescent="0.3">
      <c r="A8" s="187" t="s">
        <v>1</v>
      </c>
      <c r="B8" s="188"/>
      <c r="C8" s="112"/>
      <c r="D8" s="110"/>
      <c r="E8" s="188" t="s">
        <v>2</v>
      </c>
      <c r="F8" s="189"/>
      <c r="G8" s="189"/>
      <c r="H8" s="190"/>
      <c r="M8" s="119" t="s">
        <v>99</v>
      </c>
    </row>
    <row r="9" spans="1:19" ht="13" x14ac:dyDescent="0.3">
      <c r="A9" s="187"/>
      <c r="B9" s="188"/>
      <c r="C9" s="113"/>
      <c r="D9" s="111"/>
      <c r="E9" s="38" t="s">
        <v>3</v>
      </c>
      <c r="F9" s="38" t="s">
        <v>118</v>
      </c>
      <c r="G9" s="38" t="s">
        <v>121</v>
      </c>
      <c r="H9" s="87" t="s">
        <v>4</v>
      </c>
      <c r="M9" s="119" t="s">
        <v>100</v>
      </c>
    </row>
    <row r="10" spans="1:19" s="1" customFormat="1" ht="13" x14ac:dyDescent="0.3">
      <c r="A10" s="187"/>
      <c r="B10" s="188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88" t="s">
        <v>41</v>
      </c>
      <c r="J10" s="193"/>
      <c r="K10" s="193"/>
      <c r="L10" s="26"/>
      <c r="M10" s="41" t="s">
        <v>101</v>
      </c>
      <c r="N10" s="41" t="s">
        <v>101</v>
      </c>
      <c r="O10" s="41" t="s">
        <v>101</v>
      </c>
      <c r="Q10" s="41" t="s">
        <v>53</v>
      </c>
      <c r="R10" s="41" t="s">
        <v>53</v>
      </c>
      <c r="S10" s="41" t="s">
        <v>53</v>
      </c>
    </row>
    <row r="11" spans="1:19" ht="13" x14ac:dyDescent="0.3">
      <c r="A11" s="176" t="s">
        <v>5</v>
      </c>
      <c r="B11" s="177"/>
      <c r="C11" s="64"/>
      <c r="D11" s="2"/>
      <c r="E11" s="6"/>
      <c r="F11" s="6"/>
      <c r="G11" s="6"/>
      <c r="H11" s="89"/>
      <c r="J11" s="76" t="s">
        <v>36</v>
      </c>
      <c r="K11" s="76" t="s">
        <v>37</v>
      </c>
      <c r="L11" s="21"/>
      <c r="M11" s="43" t="s">
        <v>3</v>
      </c>
      <c r="N11" s="43" t="s">
        <v>118</v>
      </c>
      <c r="O11" s="43" t="s">
        <v>121</v>
      </c>
      <c r="Q11" s="43" t="s">
        <v>3</v>
      </c>
      <c r="R11" s="43" t="s">
        <v>118</v>
      </c>
      <c r="S11" s="43" t="s">
        <v>121</v>
      </c>
    </row>
    <row r="12" spans="1:19" x14ac:dyDescent="0.25">
      <c r="A12" s="90"/>
      <c r="B12" s="73"/>
      <c r="C12" s="80">
        <f t="shared" ref="C12:C17" si="0">D12*K12</f>
        <v>0</v>
      </c>
      <c r="D12" s="115">
        <v>0</v>
      </c>
      <c r="E12" s="27">
        <f t="shared" ref="E12:E17" si="1">ROUND(J12/K12*C12,0)</f>
        <v>0</v>
      </c>
      <c r="F12" s="27">
        <f t="shared" ref="F12:G17" si="2">E12*1.035</f>
        <v>0</v>
      </c>
      <c r="G12" s="27">
        <f t="shared" si="2"/>
        <v>0</v>
      </c>
      <c r="H12" s="91">
        <f t="shared" ref="H12:H17" si="3">ROUND(SUM(E12:G12),0)</f>
        <v>0</v>
      </c>
      <c r="J12" s="17">
        <v>0</v>
      </c>
      <c r="K12" s="9">
        <v>9</v>
      </c>
      <c r="L12" s="37"/>
      <c r="M12" s="121">
        <f t="shared" ref="M12:M17" si="4">J12</f>
        <v>0</v>
      </c>
      <c r="N12" s="121">
        <f t="shared" ref="N12:N17" si="5">M12*1.035</f>
        <v>0</v>
      </c>
      <c r="O12" s="121">
        <f t="shared" ref="O12:O17" si="6">M12*1.035</f>
        <v>0</v>
      </c>
      <c r="Q12" s="68" t="e">
        <f t="shared" ref="Q12:S17" si="7">SUM(E12/M12)</f>
        <v>#DIV/0!</v>
      </c>
      <c r="R12" s="68" t="e">
        <f t="shared" si="7"/>
        <v>#DIV/0!</v>
      </c>
      <c r="S12" s="68" t="e">
        <f t="shared" si="7"/>
        <v>#DIV/0!</v>
      </c>
    </row>
    <row r="13" spans="1:19" x14ac:dyDescent="0.25">
      <c r="A13" s="90"/>
      <c r="B13" s="73"/>
      <c r="C13" s="80">
        <f t="shared" si="0"/>
        <v>0</v>
      </c>
      <c r="D13" s="115">
        <v>0</v>
      </c>
      <c r="E13" s="27">
        <f t="shared" si="1"/>
        <v>0</v>
      </c>
      <c r="F13" s="27">
        <f t="shared" si="2"/>
        <v>0</v>
      </c>
      <c r="G13" s="27">
        <f t="shared" si="2"/>
        <v>0</v>
      </c>
      <c r="H13" s="91">
        <f t="shared" si="3"/>
        <v>0</v>
      </c>
      <c r="J13" s="17">
        <v>0</v>
      </c>
      <c r="K13" s="9">
        <v>9</v>
      </c>
      <c r="L13" s="37"/>
      <c r="M13" s="121">
        <f t="shared" si="4"/>
        <v>0</v>
      </c>
      <c r="N13" s="121">
        <f t="shared" si="5"/>
        <v>0</v>
      </c>
      <c r="O13" s="121">
        <f t="shared" si="6"/>
        <v>0</v>
      </c>
      <c r="Q13" s="68" t="e">
        <f t="shared" si="7"/>
        <v>#DIV/0!</v>
      </c>
      <c r="R13" s="68" t="e">
        <f t="shared" si="7"/>
        <v>#DIV/0!</v>
      </c>
      <c r="S13" s="68" t="e">
        <f t="shared" si="7"/>
        <v>#DIV/0!</v>
      </c>
    </row>
    <row r="14" spans="1:19" ht="13" x14ac:dyDescent="0.3">
      <c r="A14" s="90"/>
      <c r="B14" s="73" t="s">
        <v>104</v>
      </c>
      <c r="C14" s="80">
        <f t="shared" si="0"/>
        <v>0</v>
      </c>
      <c r="D14" s="115">
        <v>0</v>
      </c>
      <c r="E14" s="27">
        <f t="shared" si="1"/>
        <v>0</v>
      </c>
      <c r="F14" s="27">
        <f t="shared" si="2"/>
        <v>0</v>
      </c>
      <c r="G14" s="27">
        <f t="shared" si="2"/>
        <v>0</v>
      </c>
      <c r="H14" s="91">
        <f t="shared" si="3"/>
        <v>0</v>
      </c>
      <c r="J14" s="17">
        <v>100000</v>
      </c>
      <c r="K14" s="9">
        <v>9</v>
      </c>
      <c r="L14" s="21"/>
      <c r="M14" s="121">
        <f t="shared" si="4"/>
        <v>100000</v>
      </c>
      <c r="N14" s="121">
        <f t="shared" si="5"/>
        <v>103499.99999999999</v>
      </c>
      <c r="O14" s="121">
        <f>N14*1.035</f>
        <v>107122.49999999997</v>
      </c>
      <c r="Q14" s="68">
        <f t="shared" si="7"/>
        <v>0</v>
      </c>
      <c r="R14" s="68">
        <f t="shared" si="7"/>
        <v>0</v>
      </c>
      <c r="S14" s="68">
        <f t="shared" si="7"/>
        <v>0</v>
      </c>
    </row>
    <row r="15" spans="1:19" x14ac:dyDescent="0.25">
      <c r="A15" s="90"/>
      <c r="B15" s="79"/>
      <c r="C15" s="80">
        <f t="shared" si="0"/>
        <v>0</v>
      </c>
      <c r="D15" s="115">
        <v>0</v>
      </c>
      <c r="E15" s="27">
        <f t="shared" si="1"/>
        <v>0</v>
      </c>
      <c r="F15" s="27">
        <f t="shared" si="2"/>
        <v>0</v>
      </c>
      <c r="G15" s="27">
        <f t="shared" si="2"/>
        <v>0</v>
      </c>
      <c r="H15" s="91">
        <f t="shared" si="3"/>
        <v>0</v>
      </c>
      <c r="J15" s="17">
        <v>0</v>
      </c>
      <c r="K15" s="9">
        <v>9</v>
      </c>
      <c r="L15" s="21"/>
      <c r="M15" s="121">
        <f t="shared" si="4"/>
        <v>0</v>
      </c>
      <c r="N15" s="121">
        <f t="shared" si="5"/>
        <v>0</v>
      </c>
      <c r="O15" s="121">
        <f t="shared" si="6"/>
        <v>0</v>
      </c>
      <c r="Q15" s="68" t="e">
        <f t="shared" si="7"/>
        <v>#DIV/0!</v>
      </c>
      <c r="R15" s="68" t="e">
        <f t="shared" si="7"/>
        <v>#DIV/0!</v>
      </c>
      <c r="S15" s="68" t="e">
        <f t="shared" si="7"/>
        <v>#DIV/0!</v>
      </c>
    </row>
    <row r="16" spans="1:19" x14ac:dyDescent="0.25">
      <c r="A16" s="90"/>
      <c r="B16" s="73"/>
      <c r="C16" s="80">
        <f t="shared" si="0"/>
        <v>0</v>
      </c>
      <c r="D16" s="115">
        <v>0</v>
      </c>
      <c r="E16" s="27">
        <f t="shared" si="1"/>
        <v>0</v>
      </c>
      <c r="F16" s="27">
        <f t="shared" si="2"/>
        <v>0</v>
      </c>
      <c r="G16" s="27">
        <f t="shared" si="2"/>
        <v>0</v>
      </c>
      <c r="H16" s="91">
        <f t="shared" si="3"/>
        <v>0</v>
      </c>
      <c r="J16" s="17">
        <v>0</v>
      </c>
      <c r="K16" s="9">
        <v>9</v>
      </c>
      <c r="L16" s="21"/>
      <c r="M16" s="121">
        <f t="shared" si="4"/>
        <v>0</v>
      </c>
      <c r="N16" s="121">
        <f t="shared" si="5"/>
        <v>0</v>
      </c>
      <c r="O16" s="121">
        <f t="shared" si="6"/>
        <v>0</v>
      </c>
      <c r="Q16" s="68" t="e">
        <f t="shared" si="7"/>
        <v>#DIV/0!</v>
      </c>
      <c r="R16" s="68" t="e">
        <f t="shared" si="7"/>
        <v>#DIV/0!</v>
      </c>
      <c r="S16" s="68" t="e">
        <f t="shared" si="7"/>
        <v>#DIV/0!</v>
      </c>
    </row>
    <row r="17" spans="1:19" x14ac:dyDescent="0.25">
      <c r="A17" s="90"/>
      <c r="B17" s="79"/>
      <c r="C17" s="80">
        <f t="shared" si="0"/>
        <v>0</v>
      </c>
      <c r="D17" s="115">
        <v>0</v>
      </c>
      <c r="E17" s="27">
        <f t="shared" si="1"/>
        <v>0</v>
      </c>
      <c r="F17" s="27">
        <f t="shared" si="2"/>
        <v>0</v>
      </c>
      <c r="G17" s="27">
        <f t="shared" si="2"/>
        <v>0</v>
      </c>
      <c r="H17" s="91">
        <f t="shared" si="3"/>
        <v>0</v>
      </c>
      <c r="J17" s="17">
        <v>0</v>
      </c>
      <c r="K17" s="9">
        <v>9</v>
      </c>
      <c r="L17" s="21"/>
      <c r="M17" s="122">
        <f t="shared" si="4"/>
        <v>0</v>
      </c>
      <c r="N17" s="122">
        <f t="shared" si="5"/>
        <v>0</v>
      </c>
      <c r="O17" s="122">
        <f t="shared" si="6"/>
        <v>0</v>
      </c>
      <c r="Q17" s="69" t="e">
        <f t="shared" si="7"/>
        <v>#DIV/0!</v>
      </c>
      <c r="R17" s="69" t="e">
        <f t="shared" si="7"/>
        <v>#DIV/0!</v>
      </c>
      <c r="S17" s="69" t="e">
        <f t="shared" si="7"/>
        <v>#DIV/0!</v>
      </c>
    </row>
    <row r="18" spans="1:19" x14ac:dyDescent="0.25">
      <c r="A18" s="153"/>
      <c r="B18" s="154"/>
      <c r="C18" s="80"/>
      <c r="D18" s="83"/>
      <c r="E18" s="27"/>
      <c r="F18" s="27"/>
      <c r="G18" s="27"/>
      <c r="H18" s="91"/>
      <c r="J18" s="21"/>
      <c r="K18" s="21"/>
      <c r="L18" s="21"/>
    </row>
    <row r="19" spans="1:19" x14ac:dyDescent="0.25">
      <c r="A19" s="178" t="s">
        <v>31</v>
      </c>
      <c r="B19" s="179"/>
      <c r="C19" s="62"/>
      <c r="D19" s="62"/>
      <c r="E19" s="27">
        <f>ROUND(SUM(E12:E18),0)</f>
        <v>0</v>
      </c>
      <c r="F19" s="27">
        <f>ROUND(SUM(F12:F18),0)</f>
        <v>0</v>
      </c>
      <c r="G19" s="27">
        <f>ROUND(SUM(G12:G18),0)</f>
        <v>0</v>
      </c>
      <c r="H19" s="92">
        <f>ROUND(SUM(E19:G19),0)</f>
        <v>0</v>
      </c>
      <c r="J19" s="21"/>
      <c r="K19" s="21"/>
      <c r="L19" s="21"/>
      <c r="M19" s="35"/>
    </row>
    <row r="20" spans="1:19" ht="13" x14ac:dyDescent="0.3">
      <c r="A20" s="176" t="s">
        <v>29</v>
      </c>
      <c r="B20" s="177"/>
      <c r="C20" s="105" t="s">
        <v>86</v>
      </c>
      <c r="D20" s="2"/>
      <c r="E20" s="27"/>
      <c r="F20" s="27"/>
      <c r="G20" s="27"/>
      <c r="H20" s="93"/>
      <c r="J20" s="76" t="s">
        <v>42</v>
      </c>
      <c r="K20" s="76" t="s">
        <v>37</v>
      </c>
      <c r="L20" s="26"/>
      <c r="N20" s="35"/>
    </row>
    <row r="21" spans="1:19" x14ac:dyDescent="0.25">
      <c r="A21" s="180" t="s">
        <v>34</v>
      </c>
      <c r="B21" s="181"/>
      <c r="C21" s="80">
        <v>0</v>
      </c>
      <c r="D21" s="115">
        <v>0</v>
      </c>
      <c r="E21" s="27">
        <f>ROUND(J21*D21*C21,0)</f>
        <v>0</v>
      </c>
      <c r="F21" s="27">
        <f t="shared" ref="F21:G25" si="8">ROUND(E21*1.03,0)</f>
        <v>0</v>
      </c>
      <c r="G21" s="27">
        <f t="shared" si="8"/>
        <v>0</v>
      </c>
      <c r="H21" s="93">
        <f>ROUND(SUM(E21:G21),0)</f>
        <v>0</v>
      </c>
      <c r="J21" s="17">
        <v>55000</v>
      </c>
      <c r="K21" s="9">
        <v>12</v>
      </c>
      <c r="L21" s="20"/>
      <c r="M21" s="33"/>
      <c r="N21" s="18"/>
    </row>
    <row r="22" spans="1:19" x14ac:dyDescent="0.25">
      <c r="A22" s="153" t="s">
        <v>46</v>
      </c>
      <c r="B22" s="154"/>
      <c r="C22" s="80">
        <v>0</v>
      </c>
      <c r="D22" s="115">
        <v>0</v>
      </c>
      <c r="E22" s="27">
        <f>ROUND(J22*D22*C22,0)</f>
        <v>0</v>
      </c>
      <c r="F22" s="27">
        <f t="shared" si="8"/>
        <v>0</v>
      </c>
      <c r="G22" s="27">
        <f t="shared" si="8"/>
        <v>0</v>
      </c>
      <c r="H22" s="93">
        <f>ROUND(SUM(E22:G22),0)</f>
        <v>0</v>
      </c>
      <c r="J22" s="17">
        <v>24000</v>
      </c>
      <c r="K22" s="9">
        <v>12</v>
      </c>
      <c r="L22" s="21"/>
      <c r="M22" s="33"/>
      <c r="N22" s="34"/>
    </row>
    <row r="23" spans="1:19" ht="13" x14ac:dyDescent="0.3">
      <c r="A23" s="153" t="s">
        <v>47</v>
      </c>
      <c r="B23" s="154"/>
      <c r="C23" s="80">
        <v>0</v>
      </c>
      <c r="D23" s="115">
        <v>0</v>
      </c>
      <c r="E23" s="27">
        <v>0</v>
      </c>
      <c r="F23" s="27">
        <f t="shared" si="8"/>
        <v>0</v>
      </c>
      <c r="G23" s="27">
        <f t="shared" si="8"/>
        <v>0</v>
      </c>
      <c r="H23" s="93">
        <f>ROUND(SUM(E23:G23),0)</f>
        <v>0</v>
      </c>
      <c r="J23" s="17">
        <v>0</v>
      </c>
      <c r="K23" s="4">
        <v>0</v>
      </c>
      <c r="L23" s="21"/>
      <c r="M23" s="67" t="s">
        <v>129</v>
      </c>
      <c r="N23" s="34"/>
    </row>
    <row r="24" spans="1:19" ht="13" x14ac:dyDescent="0.3">
      <c r="A24" s="153" t="s">
        <v>48</v>
      </c>
      <c r="B24" s="154"/>
      <c r="C24" s="80">
        <v>0</v>
      </c>
      <c r="D24" s="115">
        <v>0</v>
      </c>
      <c r="E24" s="27">
        <v>0</v>
      </c>
      <c r="F24" s="27">
        <f t="shared" si="8"/>
        <v>0</v>
      </c>
      <c r="G24" s="27">
        <f t="shared" si="8"/>
        <v>0</v>
      </c>
      <c r="H24" s="93">
        <f>ROUND(SUM(E24:G24),0)</f>
        <v>0</v>
      </c>
      <c r="J24" s="17">
        <v>0</v>
      </c>
      <c r="K24" s="4">
        <v>0</v>
      </c>
      <c r="L24" s="21"/>
      <c r="M24" s="67" t="s">
        <v>74</v>
      </c>
      <c r="N24" s="34"/>
    </row>
    <row r="25" spans="1:19" x14ac:dyDescent="0.25">
      <c r="A25" s="153" t="s">
        <v>43</v>
      </c>
      <c r="B25" s="154"/>
      <c r="C25" s="80">
        <v>0</v>
      </c>
      <c r="D25" s="115">
        <v>0</v>
      </c>
      <c r="E25" s="27">
        <v>0</v>
      </c>
      <c r="F25" s="27">
        <f t="shared" si="8"/>
        <v>0</v>
      </c>
      <c r="G25" s="27">
        <f t="shared" si="8"/>
        <v>0</v>
      </c>
      <c r="H25" s="93">
        <f>ROUND(SUM(E25:G25),0)</f>
        <v>0</v>
      </c>
      <c r="J25" s="17">
        <v>0</v>
      </c>
      <c r="K25" s="9">
        <v>0</v>
      </c>
      <c r="L25" s="21"/>
      <c r="N25" s="34"/>
    </row>
    <row r="26" spans="1:19" ht="13" x14ac:dyDescent="0.3">
      <c r="A26" s="153"/>
      <c r="B26" s="154"/>
      <c r="C26" s="80"/>
      <c r="D26" s="83"/>
      <c r="E26" s="27"/>
      <c r="F26" s="27"/>
      <c r="G26" s="27"/>
      <c r="H26" s="93"/>
      <c r="J26" s="21"/>
      <c r="K26" s="21"/>
      <c r="L26" s="21"/>
      <c r="M26" s="67" t="s">
        <v>130</v>
      </c>
      <c r="P26" s="70" t="s">
        <v>131</v>
      </c>
    </row>
    <row r="27" spans="1:19" x14ac:dyDescent="0.25">
      <c r="A27" s="178" t="s">
        <v>50</v>
      </c>
      <c r="B27" s="179"/>
      <c r="C27" s="62"/>
      <c r="D27" s="62"/>
      <c r="E27" s="27">
        <f>ROUND(SUM(E21:E25),0)</f>
        <v>0</v>
      </c>
      <c r="F27" s="27">
        <f>ROUND(SUM(F21:F25),0)</f>
        <v>0</v>
      </c>
      <c r="G27" s="27">
        <f>ROUND(SUM(G21:G25),0)</f>
        <v>0</v>
      </c>
      <c r="H27" s="92">
        <f>ROUND(SUM(E27:G27),0)</f>
        <v>0</v>
      </c>
      <c r="J27" s="26"/>
      <c r="K27" s="26"/>
      <c r="L27" s="21"/>
      <c r="N27" s="35"/>
    </row>
    <row r="28" spans="1:19" ht="13" x14ac:dyDescent="0.3">
      <c r="A28" s="170" t="s">
        <v>30</v>
      </c>
      <c r="B28" s="171"/>
      <c r="C28" s="81"/>
      <c r="D28" s="5"/>
      <c r="E28" s="27"/>
      <c r="F28" s="27"/>
      <c r="G28" s="27"/>
      <c r="H28" s="93"/>
      <c r="J28" s="29"/>
      <c r="K28" s="20"/>
      <c r="L28" s="21"/>
      <c r="M28" s="33"/>
      <c r="N28" s="18"/>
    </row>
    <row r="29" spans="1:19" x14ac:dyDescent="0.25">
      <c r="A29" s="153" t="s">
        <v>33</v>
      </c>
      <c r="B29" s="154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27">
        <f>ROUND(G19*$C$29,0)</f>
        <v>0</v>
      </c>
      <c r="H29" s="94">
        <f>ROUND(SUM(E29:G29),0)</f>
        <v>0</v>
      </c>
      <c r="J29" s="29"/>
      <c r="K29" s="21"/>
      <c r="L29" s="21"/>
      <c r="M29" s="33"/>
      <c r="N29" s="34"/>
    </row>
    <row r="30" spans="1:19" x14ac:dyDescent="0.25">
      <c r="A30" s="180" t="s">
        <v>34</v>
      </c>
      <c r="B30" s="181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27">
        <f>ROUND(G21*$C$30,0)</f>
        <v>0</v>
      </c>
      <c r="H30" s="94">
        <f>ROUND(SUM(E30:G30),0)</f>
        <v>0</v>
      </c>
      <c r="J30" s="29"/>
      <c r="K30" s="21"/>
      <c r="L30" s="21"/>
      <c r="M30" s="33"/>
      <c r="N30" s="34"/>
    </row>
    <row r="31" spans="1:19" x14ac:dyDescent="0.25">
      <c r="A31" s="153" t="s">
        <v>44</v>
      </c>
      <c r="B31" s="154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27">
        <f>ROUND((G22+G23+G24)*$C$31,0)</f>
        <v>0</v>
      </c>
      <c r="H31" s="94">
        <f>ROUND(SUM(E31:G31),0)</f>
        <v>0</v>
      </c>
      <c r="J31" s="29"/>
      <c r="K31" s="21"/>
      <c r="L31" s="21"/>
      <c r="N31" s="34"/>
    </row>
    <row r="32" spans="1:19" x14ac:dyDescent="0.25">
      <c r="A32" s="153" t="s">
        <v>43</v>
      </c>
      <c r="B32" s="154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27">
        <f>ROUND(G25*$C$32,0)</f>
        <v>0</v>
      </c>
      <c r="H32" s="94">
        <f>ROUND(SUM(E32:G32),0)</f>
        <v>0</v>
      </c>
      <c r="J32" s="21"/>
      <c r="K32" s="21"/>
      <c r="L32" s="21"/>
      <c r="M32" s="33"/>
    </row>
    <row r="33" spans="1:14" x14ac:dyDescent="0.25">
      <c r="A33" s="153"/>
      <c r="B33" s="154"/>
      <c r="C33" s="106"/>
      <c r="D33" s="115"/>
      <c r="E33" s="11"/>
      <c r="F33" s="11"/>
      <c r="G33" s="11"/>
      <c r="H33" s="94"/>
      <c r="J33" s="21"/>
      <c r="K33" s="21"/>
      <c r="N33" s="19"/>
    </row>
    <row r="34" spans="1:14" x14ac:dyDescent="0.25">
      <c r="A34" s="178" t="s">
        <v>32</v>
      </c>
      <c r="B34" s="179"/>
      <c r="C34" s="63"/>
      <c r="D34" s="62"/>
      <c r="E34" s="11">
        <f>ROUND(SUM(E29:E32),0)</f>
        <v>0</v>
      </c>
      <c r="F34" s="11">
        <f>ROUND(SUM(F29:F32),0)</f>
        <v>0</v>
      </c>
      <c r="G34" s="11">
        <f>ROUND(SUM(G29:G32),0)</f>
        <v>0</v>
      </c>
      <c r="H34" s="95">
        <f>ROUND(SUM(E34:G34),0)</f>
        <v>0</v>
      </c>
      <c r="J34" s="21"/>
      <c r="K34" s="21"/>
      <c r="N34" s="25"/>
    </row>
    <row r="35" spans="1:14" ht="13" x14ac:dyDescent="0.3">
      <c r="A35" s="174" t="s">
        <v>6</v>
      </c>
      <c r="B35" s="175"/>
      <c r="C35" s="64"/>
      <c r="D35" s="64"/>
      <c r="E35" s="12">
        <f>ROUND(E34+E27+E19,0)</f>
        <v>0</v>
      </c>
      <c r="F35" s="12">
        <f>ROUND(F34+F27+F19,0)</f>
        <v>0</v>
      </c>
      <c r="G35" s="12">
        <f>ROUND(G34+G27+G19,0)</f>
        <v>0</v>
      </c>
      <c r="H35" s="96">
        <f>ROUND(SUM(E35:G35),0)</f>
        <v>0</v>
      </c>
      <c r="J35" s="22"/>
      <c r="K35" s="22"/>
      <c r="L35" s="22"/>
    </row>
    <row r="36" spans="1:14" ht="13" x14ac:dyDescent="0.3">
      <c r="A36" s="172"/>
      <c r="B36" s="173"/>
      <c r="C36" s="64"/>
      <c r="D36" s="2"/>
      <c r="E36" s="12"/>
      <c r="F36" s="12"/>
      <c r="G36" s="12"/>
      <c r="H36" s="97"/>
      <c r="J36" s="22"/>
      <c r="K36" s="22"/>
      <c r="L36" s="22"/>
    </row>
    <row r="37" spans="1:14" ht="13" x14ac:dyDescent="0.3">
      <c r="A37" s="174" t="s">
        <v>7</v>
      </c>
      <c r="B37" s="175"/>
      <c r="C37" s="64"/>
      <c r="D37" s="64"/>
      <c r="E37" s="11"/>
      <c r="F37" s="11"/>
      <c r="G37" s="11"/>
      <c r="H37" s="95"/>
      <c r="J37" s="21"/>
      <c r="K37" s="22"/>
      <c r="L37" s="22"/>
    </row>
    <row r="38" spans="1:14" ht="13" x14ac:dyDescent="0.3">
      <c r="A38" s="153" t="s">
        <v>124</v>
      </c>
      <c r="B38" s="154"/>
      <c r="C38" s="62"/>
      <c r="D38" s="4"/>
      <c r="E38" s="27">
        <v>0</v>
      </c>
      <c r="F38" s="27">
        <v>0</v>
      </c>
      <c r="G38" s="27">
        <v>0</v>
      </c>
      <c r="H38" s="91">
        <f>SUM(E38:G38)</f>
        <v>0</v>
      </c>
      <c r="M38" s="31" t="s">
        <v>127</v>
      </c>
      <c r="N38" s="31"/>
    </row>
    <row r="39" spans="1:14" ht="13" x14ac:dyDescent="0.3">
      <c r="A39" s="153" t="s">
        <v>125</v>
      </c>
      <c r="B39" s="154"/>
      <c r="C39" s="62"/>
      <c r="D39" s="4"/>
      <c r="E39" s="27">
        <v>0</v>
      </c>
      <c r="F39" s="27">
        <v>0</v>
      </c>
      <c r="G39" s="27">
        <v>0</v>
      </c>
      <c r="H39" s="91">
        <f>SUM(E39:G39)</f>
        <v>0</v>
      </c>
      <c r="M39" s="31" t="s">
        <v>128</v>
      </c>
      <c r="N39" s="31"/>
    </row>
    <row r="40" spans="1:14" ht="13" x14ac:dyDescent="0.3">
      <c r="A40" s="155" t="s">
        <v>126</v>
      </c>
      <c r="B40" s="156"/>
      <c r="C40" s="65"/>
      <c r="D40" s="116"/>
      <c r="E40" s="131">
        <f>ROUND(SUM(E38:E39),0)</f>
        <v>0</v>
      </c>
      <c r="F40" s="27">
        <f>ROUND(SUM(D40:D40),0)</f>
        <v>0</v>
      </c>
      <c r="G40" s="27">
        <f>ROUND(SUM(E40:E40),0)</f>
        <v>0</v>
      </c>
      <c r="H40" s="133">
        <f>SUM(E40:G40)</f>
        <v>0</v>
      </c>
    </row>
    <row r="41" spans="1:14" ht="13" x14ac:dyDescent="0.3">
      <c r="A41" s="176"/>
      <c r="B41" s="177"/>
      <c r="C41" s="64"/>
      <c r="D41" s="2"/>
      <c r="E41" s="11"/>
      <c r="F41" s="11"/>
      <c r="G41" s="11"/>
      <c r="H41" s="94"/>
      <c r="J41" s="21"/>
      <c r="K41" s="22"/>
      <c r="L41" s="22"/>
    </row>
    <row r="42" spans="1:14" ht="13" x14ac:dyDescent="0.3">
      <c r="A42" s="176" t="s">
        <v>8</v>
      </c>
      <c r="B42" s="177"/>
      <c r="C42" s="105" t="s">
        <v>86</v>
      </c>
      <c r="D42" s="2"/>
      <c r="E42" s="11"/>
      <c r="F42" s="11"/>
      <c r="G42" s="11"/>
      <c r="H42" s="94"/>
      <c r="J42" s="21"/>
      <c r="K42" s="21"/>
      <c r="L42" s="21"/>
    </row>
    <row r="43" spans="1:14" x14ac:dyDescent="0.25">
      <c r="A43" s="153" t="s">
        <v>13</v>
      </c>
      <c r="B43" s="154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11">
        <f>E43</f>
        <v>0</v>
      </c>
      <c r="H43" s="98">
        <f>ROUND(SUM(E43:G43),0)</f>
        <v>0</v>
      </c>
      <c r="J43" s="21"/>
      <c r="K43" s="21"/>
      <c r="L43" s="21"/>
      <c r="M43" s="119" t="s">
        <v>110</v>
      </c>
    </row>
    <row r="44" spans="1:14" x14ac:dyDescent="0.25">
      <c r="A44" s="153" t="s">
        <v>14</v>
      </c>
      <c r="B44" s="154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11">
        <f>E44</f>
        <v>0</v>
      </c>
      <c r="H44" s="98">
        <f>ROUND(SUM(E44:G44),0)</f>
        <v>0</v>
      </c>
      <c r="J44" s="21"/>
      <c r="K44" s="21"/>
      <c r="L44" s="21"/>
      <c r="M44" s="119" t="s">
        <v>115</v>
      </c>
    </row>
    <row r="45" spans="1:14" ht="13" x14ac:dyDescent="0.3">
      <c r="A45" s="155" t="s">
        <v>25</v>
      </c>
      <c r="B45" s="156"/>
      <c r="C45" s="65"/>
      <c r="D45" s="116"/>
      <c r="E45" s="12">
        <f>ROUND(SUM(E43:E44),0)</f>
        <v>0</v>
      </c>
      <c r="F45" s="12">
        <f>ROUND(SUM(F43:F44),0)</f>
        <v>0</v>
      </c>
      <c r="G45" s="12">
        <f>ROUND(SUM(G43:G44),0)</f>
        <v>0</v>
      </c>
      <c r="H45" s="96">
        <f>ROUND(SUM(E45:G45),0)</f>
        <v>0</v>
      </c>
      <c r="J45" s="22"/>
      <c r="K45" s="22"/>
      <c r="L45" s="22"/>
    </row>
    <row r="46" spans="1:14" ht="13" x14ac:dyDescent="0.3">
      <c r="A46" s="168"/>
      <c r="B46" s="169"/>
      <c r="C46" s="65"/>
      <c r="D46" s="117"/>
      <c r="E46" s="12"/>
      <c r="F46" s="12"/>
      <c r="G46" s="12"/>
      <c r="H46" s="97"/>
      <c r="J46" s="22"/>
      <c r="K46" s="22"/>
      <c r="L46" s="22"/>
    </row>
    <row r="47" spans="1:14" ht="12.75" customHeight="1" x14ac:dyDescent="0.3">
      <c r="A47" s="176" t="s">
        <v>9</v>
      </c>
      <c r="B47" s="177"/>
      <c r="C47" s="64"/>
      <c r="D47" s="2"/>
      <c r="E47" s="11"/>
      <c r="F47" s="11"/>
      <c r="G47" s="11"/>
      <c r="H47" s="94"/>
      <c r="J47" s="21"/>
      <c r="K47" s="21"/>
      <c r="L47" s="21"/>
      <c r="M47" s="31" t="s">
        <v>63</v>
      </c>
    </row>
    <row r="48" spans="1:14" ht="12.75" customHeight="1" x14ac:dyDescent="0.3">
      <c r="A48" s="153" t="s">
        <v>15</v>
      </c>
      <c r="B48" s="154"/>
      <c r="C48" s="62"/>
      <c r="D48" s="4"/>
      <c r="E48" s="11">
        <v>0</v>
      </c>
      <c r="F48" s="11">
        <v>0</v>
      </c>
      <c r="G48" s="11">
        <v>0</v>
      </c>
      <c r="H48" s="98">
        <f t="shared" ref="H48:H53" si="9">ROUND(SUM(E48:G48),0)</f>
        <v>0</v>
      </c>
      <c r="J48" s="21"/>
      <c r="K48" s="21"/>
      <c r="L48" s="21"/>
      <c r="M48" s="31" t="s">
        <v>64</v>
      </c>
    </row>
    <row r="49" spans="1:20" ht="12.75" customHeight="1" x14ac:dyDescent="0.3">
      <c r="A49" s="153" t="s">
        <v>16</v>
      </c>
      <c r="B49" s="154"/>
      <c r="C49" s="62"/>
      <c r="D49" s="4"/>
      <c r="E49" s="11">
        <v>0</v>
      </c>
      <c r="F49" s="11">
        <v>0</v>
      </c>
      <c r="G49" s="11">
        <v>0</v>
      </c>
      <c r="H49" s="98">
        <f t="shared" si="9"/>
        <v>0</v>
      </c>
      <c r="J49" s="21"/>
      <c r="K49" s="21"/>
      <c r="L49" s="21"/>
      <c r="M49" s="31" t="s">
        <v>65</v>
      </c>
    </row>
    <row r="50" spans="1:20" ht="12.75" customHeight="1" x14ac:dyDescent="0.3">
      <c r="A50" s="153" t="s">
        <v>17</v>
      </c>
      <c r="B50" s="154"/>
      <c r="C50" s="62"/>
      <c r="D50" s="4"/>
      <c r="E50" s="11">
        <v>0</v>
      </c>
      <c r="F50" s="11">
        <v>0</v>
      </c>
      <c r="G50" s="11">
        <v>0</v>
      </c>
      <c r="H50" s="98">
        <f t="shared" si="9"/>
        <v>0</v>
      </c>
      <c r="J50" s="21"/>
      <c r="K50" s="21"/>
      <c r="L50" s="21"/>
      <c r="M50" s="31" t="s">
        <v>66</v>
      </c>
    </row>
    <row r="51" spans="1:20" ht="12.75" customHeight="1" x14ac:dyDescent="0.3">
      <c r="A51" s="153" t="s">
        <v>18</v>
      </c>
      <c r="B51" s="154"/>
      <c r="C51" s="62"/>
      <c r="D51" s="4"/>
      <c r="E51" s="11">
        <v>0</v>
      </c>
      <c r="F51" s="11">
        <v>0</v>
      </c>
      <c r="G51" s="11">
        <v>0</v>
      </c>
      <c r="H51" s="98">
        <f t="shared" si="9"/>
        <v>0</v>
      </c>
      <c r="J51" s="21"/>
      <c r="K51" s="21"/>
      <c r="L51" s="21"/>
      <c r="M51" s="31" t="s">
        <v>67</v>
      </c>
    </row>
    <row r="52" spans="1:20" ht="12.75" customHeight="1" x14ac:dyDescent="0.25">
      <c r="A52" s="153" t="s">
        <v>19</v>
      </c>
      <c r="B52" s="154"/>
      <c r="C52" s="62"/>
      <c r="D52" s="4"/>
      <c r="E52" s="11">
        <v>0</v>
      </c>
      <c r="F52" s="11">
        <v>0</v>
      </c>
      <c r="G52" s="11">
        <v>0</v>
      </c>
      <c r="H52" s="98">
        <f t="shared" si="9"/>
        <v>0</v>
      </c>
      <c r="J52" s="21"/>
      <c r="K52" s="21"/>
      <c r="L52" s="21"/>
    </row>
    <row r="53" spans="1:20" ht="12.75" customHeight="1" x14ac:dyDescent="0.3">
      <c r="A53" s="155" t="s">
        <v>24</v>
      </c>
      <c r="B53" s="156"/>
      <c r="C53" s="65"/>
      <c r="D53" s="116"/>
      <c r="E53" s="12">
        <f>ROUND(SUM(E48:E52),0)</f>
        <v>0</v>
      </c>
      <c r="F53" s="12">
        <f>ROUND(SUM(F48:F52),0)</f>
        <v>0</v>
      </c>
      <c r="G53" s="12">
        <f>ROUND(SUM(G48:G52),0)</f>
        <v>0</v>
      </c>
      <c r="H53" s="12">
        <f t="shared" si="9"/>
        <v>0</v>
      </c>
      <c r="J53" s="22"/>
      <c r="K53" s="21"/>
      <c r="L53" s="21"/>
      <c r="M53" s="61"/>
    </row>
    <row r="54" spans="1:20" ht="12.75" customHeight="1" x14ac:dyDescent="0.3">
      <c r="A54" s="168"/>
      <c r="B54" s="169"/>
      <c r="C54" s="65"/>
      <c r="D54" s="117"/>
      <c r="E54" s="12"/>
      <c r="F54" s="12"/>
      <c r="G54" s="12"/>
      <c r="H54" s="98"/>
      <c r="J54" s="22"/>
      <c r="K54" s="21"/>
      <c r="L54" s="21"/>
    </row>
    <row r="55" spans="1:20" ht="13" x14ac:dyDescent="0.3">
      <c r="A55" s="170" t="s">
        <v>10</v>
      </c>
      <c r="B55" s="171"/>
      <c r="C55" s="107"/>
      <c r="D55" s="5"/>
      <c r="E55" s="11"/>
      <c r="F55" s="11"/>
      <c r="G55" s="11"/>
      <c r="H55" s="98"/>
      <c r="J55" s="21"/>
      <c r="K55" s="21"/>
      <c r="L55" s="21"/>
    </row>
    <row r="56" spans="1:20" x14ac:dyDescent="0.25">
      <c r="A56" s="153" t="s">
        <v>20</v>
      </c>
      <c r="B56" s="154"/>
      <c r="C56" s="62"/>
      <c r="D56" s="4"/>
      <c r="E56" s="11">
        <v>0</v>
      </c>
      <c r="F56" s="11">
        <v>0</v>
      </c>
      <c r="G56" s="11">
        <v>0</v>
      </c>
      <c r="H56" s="98">
        <f t="shared" ref="H56:H62" si="10">ROUND(SUM(E56:G56),0)</f>
        <v>0</v>
      </c>
      <c r="J56" s="21"/>
      <c r="K56" s="21"/>
      <c r="L56" s="21"/>
    </row>
    <row r="57" spans="1:20" x14ac:dyDescent="0.25">
      <c r="A57" s="153" t="s">
        <v>45</v>
      </c>
      <c r="B57" s="154"/>
      <c r="C57" s="62"/>
      <c r="D57" s="4"/>
      <c r="E57" s="11">
        <v>0</v>
      </c>
      <c r="F57" s="11">
        <v>0</v>
      </c>
      <c r="G57" s="11">
        <v>0</v>
      </c>
      <c r="H57" s="98">
        <f t="shared" si="10"/>
        <v>0</v>
      </c>
      <c r="J57" s="21"/>
      <c r="K57" s="21"/>
      <c r="L57" s="21"/>
    </row>
    <row r="58" spans="1:20" x14ac:dyDescent="0.25">
      <c r="A58" s="153" t="s">
        <v>21</v>
      </c>
      <c r="B58" s="154"/>
      <c r="C58" s="62"/>
      <c r="D58" s="4"/>
      <c r="E58" s="11">
        <v>0</v>
      </c>
      <c r="F58" s="11">
        <v>0</v>
      </c>
      <c r="G58" s="11">
        <v>0</v>
      </c>
      <c r="H58" s="98">
        <f t="shared" si="10"/>
        <v>0</v>
      </c>
      <c r="J58" s="21"/>
      <c r="K58" s="21"/>
      <c r="L58" s="21"/>
    </row>
    <row r="59" spans="1:20" x14ac:dyDescent="0.25">
      <c r="A59" s="153" t="s">
        <v>22</v>
      </c>
      <c r="B59" s="154"/>
      <c r="C59" s="62"/>
      <c r="D59" s="4"/>
      <c r="E59" s="11">
        <v>0</v>
      </c>
      <c r="F59" s="11">
        <v>0</v>
      </c>
      <c r="G59" s="11">
        <v>0</v>
      </c>
      <c r="H59" s="98">
        <f t="shared" si="10"/>
        <v>0</v>
      </c>
      <c r="J59" s="76" t="s">
        <v>38</v>
      </c>
      <c r="K59" s="76" t="s">
        <v>39</v>
      </c>
      <c r="L59" s="21"/>
      <c r="M59" s="119" t="s">
        <v>96</v>
      </c>
    </row>
    <row r="60" spans="1:20" ht="13" x14ac:dyDescent="0.3">
      <c r="A60" s="153" t="s">
        <v>28</v>
      </c>
      <c r="B60" s="154"/>
      <c r="C60" s="62">
        <f>C22</f>
        <v>0</v>
      </c>
      <c r="D60" s="4"/>
      <c r="E60" s="30">
        <f>ROUND((J60*1)*K60*C60,0)</f>
        <v>0</v>
      </c>
      <c r="F60" s="30">
        <f>E60</f>
        <v>0</v>
      </c>
      <c r="G60" s="30">
        <f>E60</f>
        <v>0</v>
      </c>
      <c r="H60" s="98">
        <f t="shared" si="10"/>
        <v>0</v>
      </c>
      <c r="J60" s="16">
        <f>369.65*1.05</f>
        <v>388.13249999999999</v>
      </c>
      <c r="K60" s="9">
        <v>24</v>
      </c>
      <c r="L60" s="23"/>
      <c r="M60" s="31" t="s">
        <v>95</v>
      </c>
      <c r="T60" s="70" t="s">
        <v>77</v>
      </c>
    </row>
    <row r="61" spans="1:20" ht="13" x14ac:dyDescent="0.3">
      <c r="A61" s="153" t="s">
        <v>80</v>
      </c>
      <c r="B61" s="154"/>
      <c r="C61" s="63"/>
      <c r="D61" s="4"/>
      <c r="E61" s="11">
        <v>0</v>
      </c>
      <c r="F61" s="11">
        <v>0</v>
      </c>
      <c r="G61" s="11">
        <v>0</v>
      </c>
      <c r="H61" s="98">
        <f t="shared" si="10"/>
        <v>0</v>
      </c>
      <c r="L61" s="24"/>
      <c r="M61" s="31" t="s">
        <v>69</v>
      </c>
    </row>
    <row r="62" spans="1:20" ht="13" x14ac:dyDescent="0.3">
      <c r="A62" s="155" t="s">
        <v>23</v>
      </c>
      <c r="B62" s="156"/>
      <c r="C62" s="65"/>
      <c r="D62" s="116"/>
      <c r="E62" s="12">
        <f>ROUND(SUM(E56:E61),0)</f>
        <v>0</v>
      </c>
      <c r="F62" s="12">
        <f>ROUND(SUM(F56:F61),0)</f>
        <v>0</v>
      </c>
      <c r="G62" s="12">
        <f>ROUND(SUM(G56:G61),0)</f>
        <v>0</v>
      </c>
      <c r="H62" s="12">
        <f t="shared" si="10"/>
        <v>0</v>
      </c>
      <c r="J62" s="22"/>
      <c r="K62" s="22"/>
      <c r="L62" s="21"/>
    </row>
    <row r="63" spans="1:20" ht="13" x14ac:dyDescent="0.3">
      <c r="A63" s="99"/>
      <c r="B63" s="85"/>
      <c r="C63" s="84"/>
      <c r="D63" s="118"/>
      <c r="E63" s="86"/>
      <c r="F63" s="86"/>
      <c r="G63" s="86"/>
      <c r="H63" s="100"/>
      <c r="J63" s="22"/>
      <c r="K63" s="22"/>
      <c r="L63" s="21"/>
    </row>
    <row r="64" spans="1:20" ht="13.5" thickBot="1" x14ac:dyDescent="0.35">
      <c r="A64" s="194" t="s">
        <v>11</v>
      </c>
      <c r="B64" s="195"/>
      <c r="C64" s="66"/>
      <c r="D64" s="66"/>
      <c r="E64" s="13">
        <f>ROUND(E35+E40+E45+E53+E62,0)</f>
        <v>0</v>
      </c>
      <c r="F64" s="13">
        <f>ROUND(F35+F40+F45+F53+F62,0)</f>
        <v>0</v>
      </c>
      <c r="G64" s="13">
        <f>ROUND(G35+G40+G45+G53+G62,0)</f>
        <v>0</v>
      </c>
      <c r="H64" s="101">
        <f>ROUND(SUM(E64:G64),0)</f>
        <v>0</v>
      </c>
      <c r="J64" s="22"/>
      <c r="K64" s="22"/>
      <c r="L64" s="22"/>
      <c r="M64" s="3"/>
    </row>
    <row r="65" spans="1:13" s="3" customFormat="1" ht="13" x14ac:dyDescent="0.3">
      <c r="A65" s="159" t="s">
        <v>97</v>
      </c>
      <c r="B65" s="160"/>
      <c r="C65" s="108"/>
      <c r="D65" s="8"/>
      <c r="E65" s="28">
        <f>ROUND(E64-E40-E59-E60,0)</f>
        <v>0</v>
      </c>
      <c r="F65" s="28">
        <f>ROUND(F64-F40-F59-F60,0)</f>
        <v>0</v>
      </c>
      <c r="G65" s="28">
        <f>ROUND(G64-G40-G59-G60,0)</f>
        <v>0</v>
      </c>
      <c r="H65" s="102">
        <f>ROUND(SUM(E65:G65),0)</f>
        <v>0</v>
      </c>
      <c r="I65" s="1"/>
      <c r="J65" s="21"/>
      <c r="K65" s="21"/>
      <c r="L65" s="21"/>
      <c r="M65" s="31" t="s">
        <v>70</v>
      </c>
    </row>
    <row r="66" spans="1:13" ht="13.5" thickBot="1" x14ac:dyDescent="0.35">
      <c r="A66" s="161" t="s">
        <v>40</v>
      </c>
      <c r="B66" s="162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4">
        <f>ROUND(G65*$C$66,0)</f>
        <v>0</v>
      </c>
      <c r="H66" s="103">
        <f>ROUND(SUM(E66:G66),0)</f>
        <v>0</v>
      </c>
      <c r="J66" s="22"/>
      <c r="K66" s="21"/>
      <c r="L66" s="21"/>
      <c r="M66" s="31" t="s">
        <v>71</v>
      </c>
    </row>
    <row r="67" spans="1:13" ht="13.5" thickBot="1" x14ac:dyDescent="0.35">
      <c r="A67" s="163" t="s">
        <v>12</v>
      </c>
      <c r="B67" s="164"/>
      <c r="C67" s="75"/>
      <c r="D67" s="75"/>
      <c r="E67" s="15">
        <f>ROUND(E66+E64,0)</f>
        <v>0</v>
      </c>
      <c r="F67" s="15">
        <f>ROUND(F66+F64,0)</f>
        <v>0</v>
      </c>
      <c r="G67" s="15">
        <f>ROUND(G66+G64,0)</f>
        <v>0</v>
      </c>
      <c r="H67" s="104">
        <f>ROUND(SUM(E67:G67),0)</f>
        <v>0</v>
      </c>
      <c r="J67" s="22"/>
      <c r="K67" s="22"/>
      <c r="L67" s="22"/>
      <c r="M67" s="31" t="s">
        <v>72</v>
      </c>
    </row>
    <row r="68" spans="1:13" ht="12.75" customHeight="1" thickBot="1" x14ac:dyDescent="0.35">
      <c r="A68" s="165" t="s">
        <v>27</v>
      </c>
      <c r="B68" s="166"/>
      <c r="C68" s="166"/>
      <c r="D68" s="166"/>
      <c r="E68" s="166"/>
      <c r="F68" s="166"/>
      <c r="G68" s="167"/>
      <c r="H68" s="152">
        <f>H67</f>
        <v>0</v>
      </c>
      <c r="M68" s="31" t="s">
        <v>73</v>
      </c>
    </row>
    <row r="69" spans="1:13" ht="12.75" customHeight="1" x14ac:dyDescent="0.25">
      <c r="E69"/>
      <c r="F69"/>
      <c r="G69"/>
    </row>
    <row r="70" spans="1:13" x14ac:dyDescent="0.25">
      <c r="E70"/>
      <c r="F70"/>
      <c r="G70"/>
    </row>
    <row r="71" spans="1:13" ht="13" x14ac:dyDescent="0.3">
      <c r="A71" s="31" t="s">
        <v>49</v>
      </c>
      <c r="B71" s="31"/>
      <c r="C71" s="32"/>
      <c r="D71" s="32"/>
      <c r="E71" s="31"/>
      <c r="F71" s="31"/>
      <c r="G71" s="31"/>
      <c r="H71" s="31"/>
    </row>
    <row r="72" spans="1:13" ht="13" x14ac:dyDescent="0.3">
      <c r="A72" s="32" t="s">
        <v>81</v>
      </c>
      <c r="B72" s="32"/>
      <c r="C72" s="32"/>
      <c r="D72" s="32"/>
      <c r="E72" s="31"/>
      <c r="F72" s="31"/>
      <c r="G72" s="31"/>
      <c r="H72" s="31"/>
    </row>
    <row r="73" spans="1:13" x14ac:dyDescent="0.25">
      <c r="A73" s="120" t="s">
        <v>82</v>
      </c>
      <c r="E73"/>
      <c r="F73"/>
      <c r="G73"/>
    </row>
    <row r="74" spans="1:13" x14ac:dyDescent="0.25">
      <c r="E74"/>
      <c r="F74"/>
      <c r="G74"/>
    </row>
    <row r="75" spans="1:13" x14ac:dyDescent="0.25">
      <c r="E75"/>
      <c r="F75"/>
      <c r="G75"/>
    </row>
    <row r="76" spans="1:13" x14ac:dyDescent="0.25">
      <c r="E76"/>
      <c r="F76"/>
      <c r="G76"/>
    </row>
    <row r="77" spans="1:13" x14ac:dyDescent="0.25">
      <c r="E77"/>
      <c r="F77"/>
      <c r="G77"/>
    </row>
    <row r="78" spans="1:13" x14ac:dyDescent="0.25">
      <c r="E78"/>
      <c r="F78"/>
      <c r="G78"/>
    </row>
    <row r="79" spans="1:13" x14ac:dyDescent="0.25">
      <c r="E79"/>
      <c r="F79"/>
      <c r="G79"/>
    </row>
    <row r="80" spans="1:13" x14ac:dyDescent="0.25">
      <c r="E80"/>
      <c r="F80"/>
      <c r="G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</sheetData>
  <sheetProtection selectLockedCells="1" selectUnlockedCells="1"/>
  <mergeCells count="57">
    <mergeCell ref="A22:B22"/>
    <mergeCell ref="A31:B31"/>
    <mergeCell ref="A1:H1"/>
    <mergeCell ref="A7:H7"/>
    <mergeCell ref="J7:K7"/>
    <mergeCell ref="A8:B10"/>
    <mergeCell ref="E8:H8"/>
    <mergeCell ref="J10:K10"/>
    <mergeCell ref="A11:B11"/>
    <mergeCell ref="A18:B18"/>
    <mergeCell ref="A19:B19"/>
    <mergeCell ref="A20:B20"/>
    <mergeCell ref="A21:B21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2:B32"/>
    <mergeCell ref="A33:B33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68:G68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2:B62"/>
    <mergeCell ref="A64:B64"/>
    <mergeCell ref="A65:B65"/>
    <mergeCell ref="A66:B66"/>
    <mergeCell ref="A67:B67"/>
  </mergeCells>
  <phoneticPr fontId="3" type="noConversion"/>
  <hyperlinks>
    <hyperlink ref="T60" r:id="rId1" display="https://studentaccounts.ucf.edu/tf-graduate/" xr:uid="{00000000-0004-0000-0300-000000000000}"/>
    <hyperlink ref="P26" r:id="rId2" display="https://hr.ucf.edu/document/payroll-guidelines/" xr:uid="{DFF8E5FA-FE57-472E-B91E-4AD65BE35EA9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T604"/>
  <sheetViews>
    <sheetView zoomScale="90" zoomScaleNormal="90" workbookViewId="0">
      <selection sqref="A1:H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7" width="12.81640625" style="7" customWidth="1"/>
    <col min="8" max="8" width="12.81640625" customWidth="1"/>
    <col min="9" max="9" width="5.7265625" customWidth="1"/>
    <col min="10" max="10" width="12.54296875" customWidth="1"/>
    <col min="11" max="11" width="10.453125" customWidth="1"/>
    <col min="12" max="12" width="5.54296875" customWidth="1"/>
    <col min="13" max="13" width="12.26953125" customWidth="1"/>
    <col min="14" max="14" width="10.7265625" customWidth="1"/>
    <col min="15" max="15" width="11.1796875" customWidth="1"/>
    <col min="16" max="16" width="10" customWidth="1"/>
    <col min="17" max="18" width="10.1796875" customWidth="1"/>
    <col min="19" max="19" width="10" customWidth="1"/>
  </cols>
  <sheetData>
    <row r="1" spans="1:19" ht="14" x14ac:dyDescent="0.3">
      <c r="A1" s="182" t="s">
        <v>84</v>
      </c>
      <c r="B1" s="182"/>
      <c r="C1" s="182"/>
      <c r="D1" s="182"/>
      <c r="E1" s="182"/>
      <c r="F1" s="182"/>
      <c r="G1" s="182"/>
      <c r="H1" s="182"/>
    </row>
    <row r="2" spans="1:19" ht="13" x14ac:dyDescent="0.25">
      <c r="A2" s="40" t="s">
        <v>75</v>
      </c>
      <c r="B2" s="71"/>
      <c r="C2" s="71"/>
      <c r="D2" s="71"/>
      <c r="E2" s="71"/>
      <c r="F2" s="71"/>
      <c r="G2" s="71"/>
      <c r="H2" s="71"/>
    </row>
    <row r="3" spans="1:19" ht="13" x14ac:dyDescent="0.25">
      <c r="A3" s="40" t="s">
        <v>78</v>
      </c>
      <c r="B3" s="71"/>
      <c r="C3" s="40" t="s">
        <v>98</v>
      </c>
      <c r="E3" s="70"/>
      <c r="F3" s="70"/>
      <c r="G3" s="70"/>
    </row>
    <row r="4" spans="1:19" ht="12.75" customHeight="1" x14ac:dyDescent="0.25">
      <c r="A4" s="42" t="s">
        <v>35</v>
      </c>
      <c r="B4" s="72"/>
      <c r="C4" s="72"/>
      <c r="D4" s="72"/>
      <c r="E4" s="72"/>
      <c r="F4" s="72"/>
      <c r="G4" s="72"/>
      <c r="H4" s="72"/>
    </row>
    <row r="5" spans="1:19" ht="12.75" customHeight="1" x14ac:dyDescent="0.25">
      <c r="A5" s="42" t="s">
        <v>76</v>
      </c>
      <c r="B5" s="72"/>
      <c r="C5" s="72"/>
      <c r="D5" s="72"/>
      <c r="E5" s="72"/>
      <c r="F5" s="72"/>
      <c r="G5" s="72"/>
      <c r="H5" s="72"/>
      <c r="M5" s="36"/>
    </row>
    <row r="6" spans="1:19" ht="16" thickBot="1" x14ac:dyDescent="0.3">
      <c r="E6"/>
      <c r="F6"/>
      <c r="G6"/>
      <c r="M6" s="36"/>
    </row>
    <row r="7" spans="1:19" ht="15.5" x14ac:dyDescent="0.3">
      <c r="A7" s="183" t="s">
        <v>0</v>
      </c>
      <c r="B7" s="184"/>
      <c r="C7" s="184"/>
      <c r="D7" s="184"/>
      <c r="E7" s="184"/>
      <c r="F7" s="185"/>
      <c r="G7" s="185"/>
      <c r="H7" s="186"/>
      <c r="J7" s="191" t="s">
        <v>79</v>
      </c>
      <c r="K7" s="192"/>
      <c r="M7" s="74" t="s">
        <v>68</v>
      </c>
    </row>
    <row r="8" spans="1:19" ht="13" x14ac:dyDescent="0.3">
      <c r="A8" s="187" t="s">
        <v>1</v>
      </c>
      <c r="B8" s="188"/>
      <c r="C8" s="112"/>
      <c r="D8" s="110"/>
      <c r="E8" s="188" t="s">
        <v>2</v>
      </c>
      <c r="F8" s="189"/>
      <c r="G8" s="189"/>
      <c r="H8" s="190"/>
      <c r="M8" s="119" t="s">
        <v>99</v>
      </c>
    </row>
    <row r="9" spans="1:19" ht="13" x14ac:dyDescent="0.3">
      <c r="A9" s="187"/>
      <c r="B9" s="188"/>
      <c r="C9" s="113"/>
      <c r="D9" s="111"/>
      <c r="E9" s="38" t="s">
        <v>3</v>
      </c>
      <c r="F9" s="38" t="s">
        <v>118</v>
      </c>
      <c r="G9" s="38" t="s">
        <v>121</v>
      </c>
      <c r="H9" s="87" t="s">
        <v>4</v>
      </c>
      <c r="M9" s="119" t="s">
        <v>100</v>
      </c>
    </row>
    <row r="10" spans="1:19" s="1" customFormat="1" ht="13" x14ac:dyDescent="0.3">
      <c r="A10" s="187"/>
      <c r="B10" s="188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88" t="s">
        <v>41</v>
      </c>
      <c r="J10" s="193"/>
      <c r="K10" s="193"/>
      <c r="L10" s="26"/>
      <c r="M10" s="41" t="s">
        <v>101</v>
      </c>
      <c r="N10" s="41" t="s">
        <v>101</v>
      </c>
      <c r="O10" s="41" t="s">
        <v>101</v>
      </c>
      <c r="Q10" s="41" t="s">
        <v>53</v>
      </c>
      <c r="R10" s="41" t="s">
        <v>53</v>
      </c>
      <c r="S10" s="41" t="s">
        <v>53</v>
      </c>
    </row>
    <row r="11" spans="1:19" ht="13" x14ac:dyDescent="0.3">
      <c r="A11" s="176" t="s">
        <v>5</v>
      </c>
      <c r="B11" s="177"/>
      <c r="C11" s="64"/>
      <c r="D11" s="2"/>
      <c r="E11" s="6"/>
      <c r="F11" s="6"/>
      <c r="G11" s="6"/>
      <c r="H11" s="89"/>
      <c r="J11" s="76" t="s">
        <v>36</v>
      </c>
      <c r="K11" s="76" t="s">
        <v>37</v>
      </c>
      <c r="L11" s="21"/>
      <c r="M11" s="43" t="s">
        <v>3</v>
      </c>
      <c r="N11" s="43" t="s">
        <v>118</v>
      </c>
      <c r="O11" s="43" t="s">
        <v>121</v>
      </c>
      <c r="Q11" s="43" t="s">
        <v>3</v>
      </c>
      <c r="R11" s="43" t="s">
        <v>118</v>
      </c>
      <c r="S11" s="43" t="s">
        <v>121</v>
      </c>
    </row>
    <row r="12" spans="1:19" x14ac:dyDescent="0.25">
      <c r="A12" s="90"/>
      <c r="B12" s="73"/>
      <c r="C12" s="80">
        <f t="shared" ref="C12:C17" si="0">D12*K12</f>
        <v>0</v>
      </c>
      <c r="D12" s="115">
        <v>0</v>
      </c>
      <c r="E12" s="27">
        <f t="shared" ref="E12:E17" si="1">ROUND(J12/K12*C12,0)</f>
        <v>0</v>
      </c>
      <c r="F12" s="27">
        <f t="shared" ref="F12:G17" si="2">E12*1.035</f>
        <v>0</v>
      </c>
      <c r="G12" s="27">
        <f t="shared" si="2"/>
        <v>0</v>
      </c>
      <c r="H12" s="91">
        <f t="shared" ref="H12:H17" si="3">ROUND(SUM(E12:G12),0)</f>
        <v>0</v>
      </c>
      <c r="J12" s="17">
        <v>0</v>
      </c>
      <c r="K12" s="9">
        <v>9</v>
      </c>
      <c r="L12" s="37"/>
      <c r="M12" s="121">
        <f t="shared" ref="M12:M17" si="4">J12</f>
        <v>0</v>
      </c>
      <c r="N12" s="121">
        <f t="shared" ref="N12:N17" si="5">M12*1.035</f>
        <v>0</v>
      </c>
      <c r="O12" s="121">
        <f t="shared" ref="O12:O17" si="6">M12*1.035</f>
        <v>0</v>
      </c>
      <c r="Q12" s="68" t="e">
        <f t="shared" ref="Q12:S17" si="7">SUM(E12/M12)</f>
        <v>#DIV/0!</v>
      </c>
      <c r="R12" s="68" t="e">
        <f t="shared" si="7"/>
        <v>#DIV/0!</v>
      </c>
      <c r="S12" s="68" t="e">
        <f t="shared" si="7"/>
        <v>#DIV/0!</v>
      </c>
    </row>
    <row r="13" spans="1:19" x14ac:dyDescent="0.25">
      <c r="A13" s="90"/>
      <c r="B13" s="73"/>
      <c r="C13" s="80">
        <f t="shared" si="0"/>
        <v>0</v>
      </c>
      <c r="D13" s="115">
        <v>0</v>
      </c>
      <c r="E13" s="27">
        <f t="shared" si="1"/>
        <v>0</v>
      </c>
      <c r="F13" s="27">
        <f t="shared" si="2"/>
        <v>0</v>
      </c>
      <c r="G13" s="27">
        <f t="shared" si="2"/>
        <v>0</v>
      </c>
      <c r="H13" s="91">
        <f t="shared" si="3"/>
        <v>0</v>
      </c>
      <c r="J13" s="17">
        <v>0</v>
      </c>
      <c r="K13" s="9">
        <v>9</v>
      </c>
      <c r="L13" s="37"/>
      <c r="M13" s="121">
        <f t="shared" si="4"/>
        <v>0</v>
      </c>
      <c r="N13" s="121">
        <f t="shared" si="5"/>
        <v>0</v>
      </c>
      <c r="O13" s="121">
        <f t="shared" si="6"/>
        <v>0</v>
      </c>
      <c r="Q13" s="68" t="e">
        <f t="shared" si="7"/>
        <v>#DIV/0!</v>
      </c>
      <c r="R13" s="68" t="e">
        <f t="shared" si="7"/>
        <v>#DIV/0!</v>
      </c>
      <c r="S13" s="68" t="e">
        <f t="shared" si="7"/>
        <v>#DIV/0!</v>
      </c>
    </row>
    <row r="14" spans="1:19" x14ac:dyDescent="0.25">
      <c r="A14" s="90"/>
      <c r="B14" s="73"/>
      <c r="C14" s="80">
        <f t="shared" si="0"/>
        <v>0</v>
      </c>
      <c r="D14" s="115">
        <v>0</v>
      </c>
      <c r="E14" s="27">
        <f t="shared" si="1"/>
        <v>0</v>
      </c>
      <c r="F14" s="27">
        <f t="shared" si="2"/>
        <v>0</v>
      </c>
      <c r="G14" s="27">
        <f t="shared" si="2"/>
        <v>0</v>
      </c>
      <c r="H14" s="91">
        <f t="shared" si="3"/>
        <v>0</v>
      </c>
      <c r="J14" s="17">
        <v>0</v>
      </c>
      <c r="K14" s="9">
        <v>9</v>
      </c>
      <c r="L14" s="21"/>
      <c r="M14" s="121">
        <f t="shared" si="4"/>
        <v>0</v>
      </c>
      <c r="N14" s="121">
        <f t="shared" si="5"/>
        <v>0</v>
      </c>
      <c r="O14" s="121">
        <f t="shared" si="6"/>
        <v>0</v>
      </c>
      <c r="Q14" s="68" t="e">
        <f t="shared" si="7"/>
        <v>#DIV/0!</v>
      </c>
      <c r="R14" s="68" t="e">
        <f t="shared" si="7"/>
        <v>#DIV/0!</v>
      </c>
      <c r="S14" s="68" t="e">
        <f t="shared" si="7"/>
        <v>#DIV/0!</v>
      </c>
    </row>
    <row r="15" spans="1:19" ht="13" x14ac:dyDescent="0.3">
      <c r="A15" s="90"/>
      <c r="B15" s="73" t="s">
        <v>105</v>
      </c>
      <c r="C15" s="80">
        <f t="shared" si="0"/>
        <v>0</v>
      </c>
      <c r="D15" s="115">
        <v>0</v>
      </c>
      <c r="E15" s="27">
        <f t="shared" si="1"/>
        <v>0</v>
      </c>
      <c r="F15" s="27">
        <f t="shared" si="2"/>
        <v>0</v>
      </c>
      <c r="G15" s="27">
        <f t="shared" si="2"/>
        <v>0</v>
      </c>
      <c r="H15" s="91">
        <f t="shared" si="3"/>
        <v>0</v>
      </c>
      <c r="J15" s="17">
        <v>100000</v>
      </c>
      <c r="K15" s="9">
        <v>9</v>
      </c>
      <c r="L15" s="21"/>
      <c r="M15" s="121">
        <f t="shared" si="4"/>
        <v>100000</v>
      </c>
      <c r="N15" s="121">
        <f t="shared" si="5"/>
        <v>103499.99999999999</v>
      </c>
      <c r="O15" s="121">
        <f>N15*1.035</f>
        <v>107122.49999999997</v>
      </c>
      <c r="Q15" s="68">
        <f t="shared" si="7"/>
        <v>0</v>
      </c>
      <c r="R15" s="68">
        <f t="shared" si="7"/>
        <v>0</v>
      </c>
      <c r="S15" s="68">
        <f t="shared" si="7"/>
        <v>0</v>
      </c>
    </row>
    <row r="16" spans="1:19" x14ac:dyDescent="0.25">
      <c r="A16" s="90"/>
      <c r="B16" s="73"/>
      <c r="C16" s="80">
        <f t="shared" si="0"/>
        <v>0</v>
      </c>
      <c r="D16" s="115">
        <v>0</v>
      </c>
      <c r="E16" s="27">
        <f t="shared" si="1"/>
        <v>0</v>
      </c>
      <c r="F16" s="27">
        <f t="shared" si="2"/>
        <v>0</v>
      </c>
      <c r="G16" s="27">
        <f t="shared" si="2"/>
        <v>0</v>
      </c>
      <c r="H16" s="91">
        <f t="shared" si="3"/>
        <v>0</v>
      </c>
      <c r="J16" s="17">
        <v>0</v>
      </c>
      <c r="K16" s="9">
        <v>9</v>
      </c>
      <c r="L16" s="21"/>
      <c r="M16" s="121">
        <f t="shared" si="4"/>
        <v>0</v>
      </c>
      <c r="N16" s="121">
        <f t="shared" si="5"/>
        <v>0</v>
      </c>
      <c r="O16" s="121">
        <f t="shared" si="6"/>
        <v>0</v>
      </c>
      <c r="Q16" s="68" t="e">
        <f t="shared" si="7"/>
        <v>#DIV/0!</v>
      </c>
      <c r="R16" s="68" t="e">
        <f t="shared" si="7"/>
        <v>#DIV/0!</v>
      </c>
      <c r="S16" s="68" t="e">
        <f t="shared" si="7"/>
        <v>#DIV/0!</v>
      </c>
    </row>
    <row r="17" spans="1:19" x14ac:dyDescent="0.25">
      <c r="A17" s="90"/>
      <c r="B17" s="73"/>
      <c r="C17" s="80">
        <f t="shared" si="0"/>
        <v>0</v>
      </c>
      <c r="D17" s="115">
        <v>0</v>
      </c>
      <c r="E17" s="27">
        <f t="shared" si="1"/>
        <v>0</v>
      </c>
      <c r="F17" s="27">
        <f t="shared" si="2"/>
        <v>0</v>
      </c>
      <c r="G17" s="27">
        <f t="shared" si="2"/>
        <v>0</v>
      </c>
      <c r="H17" s="91">
        <f t="shared" si="3"/>
        <v>0</v>
      </c>
      <c r="J17" s="17">
        <v>0</v>
      </c>
      <c r="K17" s="9">
        <v>9</v>
      </c>
      <c r="L17" s="21"/>
      <c r="M17" s="122">
        <f t="shared" si="4"/>
        <v>0</v>
      </c>
      <c r="N17" s="122">
        <f t="shared" si="5"/>
        <v>0</v>
      </c>
      <c r="O17" s="122">
        <f t="shared" si="6"/>
        <v>0</v>
      </c>
      <c r="Q17" s="69" t="e">
        <f t="shared" si="7"/>
        <v>#DIV/0!</v>
      </c>
      <c r="R17" s="69" t="e">
        <f t="shared" si="7"/>
        <v>#DIV/0!</v>
      </c>
      <c r="S17" s="69" t="e">
        <f t="shared" si="7"/>
        <v>#DIV/0!</v>
      </c>
    </row>
    <row r="18" spans="1:19" x14ac:dyDescent="0.25">
      <c r="A18" s="153"/>
      <c r="B18" s="154"/>
      <c r="C18" s="80"/>
      <c r="D18" s="83"/>
      <c r="E18" s="27"/>
      <c r="F18" s="27"/>
      <c r="G18" s="27"/>
      <c r="H18" s="91"/>
      <c r="J18" s="21"/>
      <c r="K18" s="21"/>
      <c r="L18" s="21"/>
    </row>
    <row r="19" spans="1:19" x14ac:dyDescent="0.25">
      <c r="A19" s="178" t="s">
        <v>31</v>
      </c>
      <c r="B19" s="179"/>
      <c r="C19" s="62"/>
      <c r="D19" s="62"/>
      <c r="E19" s="27">
        <f>ROUND(SUM(E12:E18),0)</f>
        <v>0</v>
      </c>
      <c r="F19" s="27">
        <f>ROUND(SUM(F12:F18),0)</f>
        <v>0</v>
      </c>
      <c r="G19" s="27">
        <f>ROUND(SUM(G12:G18),0)</f>
        <v>0</v>
      </c>
      <c r="H19" s="92">
        <f>ROUND(SUM(E19:G19),0)</f>
        <v>0</v>
      </c>
      <c r="J19" s="21"/>
      <c r="K19" s="21"/>
      <c r="L19" s="21"/>
      <c r="M19" s="35"/>
    </row>
    <row r="20" spans="1:19" ht="13" x14ac:dyDescent="0.3">
      <c r="A20" s="176" t="s">
        <v>29</v>
      </c>
      <c r="B20" s="177"/>
      <c r="C20" s="105" t="s">
        <v>86</v>
      </c>
      <c r="D20" s="2"/>
      <c r="E20" s="27"/>
      <c r="F20" s="27"/>
      <c r="G20" s="27"/>
      <c r="H20" s="93"/>
      <c r="J20" s="76" t="s">
        <v>42</v>
      </c>
      <c r="K20" s="76" t="s">
        <v>37</v>
      </c>
      <c r="L20" s="26"/>
      <c r="N20" s="35"/>
    </row>
    <row r="21" spans="1:19" x14ac:dyDescent="0.25">
      <c r="A21" s="180" t="s">
        <v>34</v>
      </c>
      <c r="B21" s="181"/>
      <c r="C21" s="80">
        <v>0</v>
      </c>
      <c r="D21" s="115">
        <v>0</v>
      </c>
      <c r="E21" s="27">
        <f>ROUND(J21*D21*C21,0)</f>
        <v>0</v>
      </c>
      <c r="F21" s="27">
        <f t="shared" ref="F21:G25" si="8">ROUND(E21*1.03,0)</f>
        <v>0</v>
      </c>
      <c r="G21" s="27">
        <f t="shared" si="8"/>
        <v>0</v>
      </c>
      <c r="H21" s="93">
        <f>ROUND(SUM(E21:G21),0)</f>
        <v>0</v>
      </c>
      <c r="J21" s="17">
        <v>55000</v>
      </c>
      <c r="K21" s="9">
        <v>12</v>
      </c>
      <c r="L21" s="20"/>
      <c r="M21" s="33"/>
      <c r="N21" s="18"/>
    </row>
    <row r="22" spans="1:19" x14ac:dyDescent="0.25">
      <c r="A22" s="153" t="s">
        <v>46</v>
      </c>
      <c r="B22" s="154"/>
      <c r="C22" s="80">
        <v>0</v>
      </c>
      <c r="D22" s="115">
        <v>0</v>
      </c>
      <c r="E22" s="27">
        <f>ROUND(J22*D22*C22,0)</f>
        <v>0</v>
      </c>
      <c r="F22" s="27">
        <f t="shared" si="8"/>
        <v>0</v>
      </c>
      <c r="G22" s="27">
        <f t="shared" si="8"/>
        <v>0</v>
      </c>
      <c r="H22" s="93">
        <f>ROUND(SUM(E22:G22),0)</f>
        <v>0</v>
      </c>
      <c r="J22" s="17">
        <v>24000</v>
      </c>
      <c r="K22" s="9">
        <v>12</v>
      </c>
      <c r="L22" s="21"/>
      <c r="M22" s="33"/>
      <c r="N22" s="34"/>
    </row>
    <row r="23" spans="1:19" ht="13" x14ac:dyDescent="0.3">
      <c r="A23" s="153" t="s">
        <v>47</v>
      </c>
      <c r="B23" s="154"/>
      <c r="C23" s="80">
        <v>0</v>
      </c>
      <c r="D23" s="115">
        <v>0</v>
      </c>
      <c r="E23" s="27">
        <v>0</v>
      </c>
      <c r="F23" s="27">
        <f t="shared" si="8"/>
        <v>0</v>
      </c>
      <c r="G23" s="27">
        <f t="shared" si="8"/>
        <v>0</v>
      </c>
      <c r="H23" s="93">
        <f>ROUND(SUM(E23:G23),0)</f>
        <v>0</v>
      </c>
      <c r="J23" s="17">
        <v>0</v>
      </c>
      <c r="K23" s="4">
        <v>0</v>
      </c>
      <c r="L23" s="21"/>
      <c r="M23" s="67" t="s">
        <v>129</v>
      </c>
      <c r="N23" s="34"/>
    </row>
    <row r="24" spans="1:19" ht="13" x14ac:dyDescent="0.3">
      <c r="A24" s="153" t="s">
        <v>48</v>
      </c>
      <c r="B24" s="154"/>
      <c r="C24" s="80">
        <v>0</v>
      </c>
      <c r="D24" s="115">
        <v>0</v>
      </c>
      <c r="E24" s="27">
        <v>0</v>
      </c>
      <c r="F24" s="27">
        <f t="shared" si="8"/>
        <v>0</v>
      </c>
      <c r="G24" s="27">
        <f t="shared" si="8"/>
        <v>0</v>
      </c>
      <c r="H24" s="93">
        <f>ROUND(SUM(E24:G24),0)</f>
        <v>0</v>
      </c>
      <c r="J24" s="17">
        <v>0</v>
      </c>
      <c r="K24" s="4">
        <v>0</v>
      </c>
      <c r="L24" s="21"/>
      <c r="M24" s="67" t="s">
        <v>74</v>
      </c>
      <c r="N24" s="34"/>
    </row>
    <row r="25" spans="1:19" x14ac:dyDescent="0.25">
      <c r="A25" s="153" t="s">
        <v>43</v>
      </c>
      <c r="B25" s="154"/>
      <c r="C25" s="80">
        <v>0</v>
      </c>
      <c r="D25" s="115">
        <v>0</v>
      </c>
      <c r="E25" s="27">
        <v>0</v>
      </c>
      <c r="F25" s="27">
        <f t="shared" si="8"/>
        <v>0</v>
      </c>
      <c r="G25" s="27">
        <f t="shared" si="8"/>
        <v>0</v>
      </c>
      <c r="H25" s="93">
        <f>ROUND(SUM(E25:G25),0)</f>
        <v>0</v>
      </c>
      <c r="J25" s="17">
        <v>0</v>
      </c>
      <c r="K25" s="9">
        <v>0</v>
      </c>
      <c r="L25" s="21"/>
      <c r="N25" s="34"/>
    </row>
    <row r="26" spans="1:19" ht="13" x14ac:dyDescent="0.3">
      <c r="A26" s="153"/>
      <c r="B26" s="154"/>
      <c r="C26" s="80"/>
      <c r="D26" s="83"/>
      <c r="E26" s="27"/>
      <c r="F26" s="27"/>
      <c r="G26" s="27"/>
      <c r="H26" s="93"/>
      <c r="J26" s="21"/>
      <c r="K26" s="21"/>
      <c r="L26" s="21"/>
      <c r="M26" s="67" t="s">
        <v>130</v>
      </c>
      <c r="P26" s="70" t="s">
        <v>131</v>
      </c>
    </row>
    <row r="27" spans="1:19" x14ac:dyDescent="0.25">
      <c r="A27" s="178" t="s">
        <v>50</v>
      </c>
      <c r="B27" s="179"/>
      <c r="C27" s="62"/>
      <c r="D27" s="62"/>
      <c r="E27" s="27">
        <f>ROUND(SUM(E21:E25),0)</f>
        <v>0</v>
      </c>
      <c r="F27" s="27">
        <f>ROUND(SUM(F21:F25),0)</f>
        <v>0</v>
      </c>
      <c r="G27" s="27">
        <f>ROUND(SUM(G21:G25),0)</f>
        <v>0</v>
      </c>
      <c r="H27" s="92">
        <f>ROUND(SUM(E27:G27),0)</f>
        <v>0</v>
      </c>
      <c r="J27" s="26"/>
      <c r="K27" s="26"/>
      <c r="L27" s="21"/>
      <c r="N27" s="35"/>
    </row>
    <row r="28" spans="1:19" ht="13" x14ac:dyDescent="0.3">
      <c r="A28" s="170" t="s">
        <v>30</v>
      </c>
      <c r="B28" s="171"/>
      <c r="C28" s="81"/>
      <c r="D28" s="5"/>
      <c r="E28" s="27"/>
      <c r="F28" s="27"/>
      <c r="G28" s="27"/>
      <c r="H28" s="93"/>
      <c r="J28" s="29"/>
      <c r="K28" s="20"/>
      <c r="L28" s="21"/>
      <c r="M28" s="33"/>
      <c r="N28" s="18"/>
    </row>
    <row r="29" spans="1:19" x14ac:dyDescent="0.25">
      <c r="A29" s="153" t="s">
        <v>33</v>
      </c>
      <c r="B29" s="154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27">
        <f>ROUND(G19*$C$29,0)</f>
        <v>0</v>
      </c>
      <c r="H29" s="94">
        <f>ROUND(SUM(E29:G29),0)</f>
        <v>0</v>
      </c>
      <c r="J29" s="29"/>
      <c r="K29" s="21"/>
      <c r="L29" s="21"/>
      <c r="M29" s="33"/>
      <c r="N29" s="34"/>
    </row>
    <row r="30" spans="1:19" x14ac:dyDescent="0.25">
      <c r="A30" s="180" t="s">
        <v>34</v>
      </c>
      <c r="B30" s="181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27">
        <f>ROUND(G21*$C$30,0)</f>
        <v>0</v>
      </c>
      <c r="H30" s="94">
        <f>ROUND(SUM(E30:G30),0)</f>
        <v>0</v>
      </c>
      <c r="J30" s="29"/>
      <c r="K30" s="21"/>
      <c r="L30" s="21"/>
      <c r="M30" s="33"/>
      <c r="N30" s="34"/>
    </row>
    <row r="31" spans="1:19" x14ac:dyDescent="0.25">
      <c r="A31" s="153" t="s">
        <v>44</v>
      </c>
      <c r="B31" s="154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27">
        <f>ROUND((G22+G23+G24)*$C$31,0)</f>
        <v>0</v>
      </c>
      <c r="H31" s="94">
        <f>ROUND(SUM(E31:G31),0)</f>
        <v>0</v>
      </c>
      <c r="J31" s="29"/>
      <c r="K31" s="21"/>
      <c r="L31" s="21"/>
      <c r="N31" s="34"/>
    </row>
    <row r="32" spans="1:19" x14ac:dyDescent="0.25">
      <c r="A32" s="153" t="s">
        <v>43</v>
      </c>
      <c r="B32" s="154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27">
        <f>ROUND(G25*$C$32,0)</f>
        <v>0</v>
      </c>
      <c r="H32" s="94">
        <f>ROUND(SUM(E32:G32),0)</f>
        <v>0</v>
      </c>
      <c r="J32" s="21"/>
      <c r="K32" s="21"/>
      <c r="L32" s="21"/>
      <c r="M32" s="33"/>
    </row>
    <row r="33" spans="1:14" x14ac:dyDescent="0.25">
      <c r="A33" s="153"/>
      <c r="B33" s="154"/>
      <c r="C33" s="106"/>
      <c r="D33" s="115"/>
      <c r="E33" s="11"/>
      <c r="F33" s="11"/>
      <c r="G33" s="11"/>
      <c r="H33" s="94"/>
      <c r="J33" s="21"/>
      <c r="K33" s="21"/>
      <c r="N33" s="19"/>
    </row>
    <row r="34" spans="1:14" x14ac:dyDescent="0.25">
      <c r="A34" s="178" t="s">
        <v>32</v>
      </c>
      <c r="B34" s="179"/>
      <c r="C34" s="63"/>
      <c r="D34" s="62"/>
      <c r="E34" s="11">
        <f>ROUND(SUM(E29:E32),0)</f>
        <v>0</v>
      </c>
      <c r="F34" s="11">
        <f>ROUND(SUM(F29:F32),0)</f>
        <v>0</v>
      </c>
      <c r="G34" s="11">
        <f>ROUND(SUM(G29:G32),0)</f>
        <v>0</v>
      </c>
      <c r="H34" s="95">
        <f>ROUND(SUM(E34:G34),0)</f>
        <v>0</v>
      </c>
      <c r="J34" s="21"/>
      <c r="K34" s="21"/>
      <c r="N34" s="25"/>
    </row>
    <row r="35" spans="1:14" ht="13" x14ac:dyDescent="0.3">
      <c r="A35" s="174" t="s">
        <v>6</v>
      </c>
      <c r="B35" s="175"/>
      <c r="C35" s="64"/>
      <c r="D35" s="64"/>
      <c r="E35" s="12">
        <f>ROUND(E34+E27+E19,0)</f>
        <v>0</v>
      </c>
      <c r="F35" s="12">
        <f>ROUND(F34+F27+F19,0)</f>
        <v>0</v>
      </c>
      <c r="G35" s="12">
        <f>ROUND(G34+G27+G19,0)</f>
        <v>0</v>
      </c>
      <c r="H35" s="96">
        <f>ROUND(SUM(E35:G35),0)</f>
        <v>0</v>
      </c>
      <c r="J35" s="22"/>
      <c r="K35" s="22"/>
      <c r="L35" s="22"/>
    </row>
    <row r="36" spans="1:14" ht="13" x14ac:dyDescent="0.3">
      <c r="A36" s="172"/>
      <c r="B36" s="173"/>
      <c r="C36" s="64"/>
      <c r="D36" s="2"/>
      <c r="E36" s="12"/>
      <c r="F36" s="12"/>
      <c r="G36" s="12"/>
      <c r="H36" s="97"/>
      <c r="J36" s="22"/>
      <c r="K36" s="22"/>
      <c r="L36" s="22"/>
    </row>
    <row r="37" spans="1:14" ht="13" x14ac:dyDescent="0.3">
      <c r="A37" s="174" t="s">
        <v>7</v>
      </c>
      <c r="B37" s="175"/>
      <c r="C37" s="64"/>
      <c r="D37" s="64"/>
      <c r="E37" s="11"/>
      <c r="F37" s="11"/>
      <c r="G37" s="11"/>
      <c r="H37" s="95"/>
      <c r="J37" s="21"/>
      <c r="K37" s="22"/>
      <c r="L37" s="22"/>
    </row>
    <row r="38" spans="1:14" ht="13" x14ac:dyDescent="0.3">
      <c r="A38" s="153" t="s">
        <v>124</v>
      </c>
      <c r="B38" s="154"/>
      <c r="C38" s="62"/>
      <c r="D38" s="4"/>
      <c r="E38" s="27">
        <v>0</v>
      </c>
      <c r="F38" s="27">
        <v>0</v>
      </c>
      <c r="G38" s="27">
        <v>0</v>
      </c>
      <c r="H38" s="91">
        <f>SUM(E38:G38)</f>
        <v>0</v>
      </c>
      <c r="M38" s="31" t="s">
        <v>127</v>
      </c>
      <c r="N38" s="31"/>
    </row>
    <row r="39" spans="1:14" ht="13" x14ac:dyDescent="0.3">
      <c r="A39" s="153" t="s">
        <v>125</v>
      </c>
      <c r="B39" s="154"/>
      <c r="C39" s="62"/>
      <c r="D39" s="4"/>
      <c r="E39" s="27">
        <v>0</v>
      </c>
      <c r="F39" s="27">
        <v>0</v>
      </c>
      <c r="G39" s="27">
        <v>0</v>
      </c>
      <c r="H39" s="91">
        <f>SUM(E39:G39)</f>
        <v>0</v>
      </c>
      <c r="M39" s="31" t="s">
        <v>128</v>
      </c>
      <c r="N39" s="31"/>
    </row>
    <row r="40" spans="1:14" ht="13" x14ac:dyDescent="0.3">
      <c r="A40" s="155" t="s">
        <v>126</v>
      </c>
      <c r="B40" s="156"/>
      <c r="C40" s="65"/>
      <c r="D40" s="116"/>
      <c r="E40" s="131">
        <f>ROUND(SUM(E38:E39),0)</f>
        <v>0</v>
      </c>
      <c r="F40" s="27">
        <f>ROUND(SUM(D40:D40),0)</f>
        <v>0</v>
      </c>
      <c r="G40" s="27">
        <f>ROUND(SUM(E40:E40),0)</f>
        <v>0</v>
      </c>
      <c r="H40" s="133">
        <f>SUM(E40:G40)</f>
        <v>0</v>
      </c>
    </row>
    <row r="41" spans="1:14" ht="13" x14ac:dyDescent="0.3">
      <c r="A41" s="176"/>
      <c r="B41" s="177"/>
      <c r="C41" s="64"/>
      <c r="D41" s="2"/>
      <c r="E41" s="11"/>
      <c r="F41" s="11"/>
      <c r="G41" s="11"/>
      <c r="H41" s="94"/>
      <c r="J41" s="21"/>
      <c r="K41" s="22"/>
      <c r="L41" s="22"/>
    </row>
    <row r="42" spans="1:14" ht="13" x14ac:dyDescent="0.3">
      <c r="A42" s="176" t="s">
        <v>8</v>
      </c>
      <c r="B42" s="177"/>
      <c r="C42" s="105" t="s">
        <v>86</v>
      </c>
      <c r="D42" s="2"/>
      <c r="E42" s="11"/>
      <c r="F42" s="11"/>
      <c r="G42" s="11"/>
      <c r="H42" s="94"/>
      <c r="J42" s="21"/>
      <c r="K42" s="21"/>
      <c r="L42" s="21"/>
    </row>
    <row r="43" spans="1:14" x14ac:dyDescent="0.25">
      <c r="A43" s="153" t="s">
        <v>13</v>
      </c>
      <c r="B43" s="154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11">
        <f>E43</f>
        <v>0</v>
      </c>
      <c r="H43" s="98">
        <f>ROUND(SUM(E43:G43),0)</f>
        <v>0</v>
      </c>
      <c r="J43" s="21"/>
      <c r="K43" s="21"/>
      <c r="L43" s="21"/>
      <c r="M43" s="119" t="s">
        <v>111</v>
      </c>
    </row>
    <row r="44" spans="1:14" x14ac:dyDescent="0.25">
      <c r="A44" s="153" t="s">
        <v>14</v>
      </c>
      <c r="B44" s="154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11">
        <f>E44</f>
        <v>0</v>
      </c>
      <c r="H44" s="98">
        <f>ROUND(SUM(E44:G44),0)</f>
        <v>0</v>
      </c>
      <c r="J44" s="21"/>
      <c r="K44" s="21"/>
      <c r="L44" s="21"/>
      <c r="M44" s="119" t="s">
        <v>115</v>
      </c>
    </row>
    <row r="45" spans="1:14" ht="13" x14ac:dyDescent="0.3">
      <c r="A45" s="155" t="s">
        <v>25</v>
      </c>
      <c r="B45" s="156"/>
      <c r="C45" s="65"/>
      <c r="D45" s="116"/>
      <c r="E45" s="12">
        <f>ROUND(SUM(E43:E44),0)</f>
        <v>0</v>
      </c>
      <c r="F45" s="12">
        <f>ROUND(SUM(F43:F44),0)</f>
        <v>0</v>
      </c>
      <c r="G45" s="12">
        <f>ROUND(SUM(G43:G44),0)</f>
        <v>0</v>
      </c>
      <c r="H45" s="96">
        <f>ROUND(SUM(E45:G45),0)</f>
        <v>0</v>
      </c>
      <c r="J45" s="22"/>
      <c r="K45" s="22"/>
      <c r="L45" s="22"/>
    </row>
    <row r="46" spans="1:14" ht="13" x14ac:dyDescent="0.3">
      <c r="A46" s="168"/>
      <c r="B46" s="169"/>
      <c r="C46" s="65"/>
      <c r="D46" s="117"/>
      <c r="E46" s="12"/>
      <c r="F46" s="12"/>
      <c r="G46" s="12"/>
      <c r="H46" s="97"/>
      <c r="J46" s="22"/>
      <c r="K46" s="22"/>
      <c r="L46" s="22"/>
    </row>
    <row r="47" spans="1:14" ht="12.75" customHeight="1" x14ac:dyDescent="0.3">
      <c r="A47" s="176" t="s">
        <v>9</v>
      </c>
      <c r="B47" s="177"/>
      <c r="C47" s="64"/>
      <c r="D47" s="2"/>
      <c r="E47" s="11"/>
      <c r="F47" s="11"/>
      <c r="G47" s="11"/>
      <c r="H47" s="94"/>
      <c r="J47" s="21"/>
      <c r="K47" s="21"/>
      <c r="L47" s="21"/>
      <c r="M47" s="31" t="s">
        <v>63</v>
      </c>
    </row>
    <row r="48" spans="1:14" ht="12.75" customHeight="1" x14ac:dyDescent="0.3">
      <c r="A48" s="153" t="s">
        <v>15</v>
      </c>
      <c r="B48" s="154"/>
      <c r="C48" s="62"/>
      <c r="D48" s="4"/>
      <c r="E48" s="11">
        <v>0</v>
      </c>
      <c r="F48" s="11">
        <v>0</v>
      </c>
      <c r="G48" s="11">
        <v>0</v>
      </c>
      <c r="H48" s="98">
        <f t="shared" ref="H48:H53" si="9">ROUND(SUM(E48:G48),0)</f>
        <v>0</v>
      </c>
      <c r="J48" s="21"/>
      <c r="K48" s="21"/>
      <c r="L48" s="21"/>
      <c r="M48" s="31" t="s">
        <v>64</v>
      </c>
    </row>
    <row r="49" spans="1:20" ht="12.75" customHeight="1" x14ac:dyDescent="0.3">
      <c r="A49" s="153" t="s">
        <v>16</v>
      </c>
      <c r="B49" s="154"/>
      <c r="C49" s="62"/>
      <c r="D49" s="4"/>
      <c r="E49" s="11">
        <v>0</v>
      </c>
      <c r="F49" s="11">
        <v>0</v>
      </c>
      <c r="G49" s="11">
        <v>0</v>
      </c>
      <c r="H49" s="98">
        <f t="shared" si="9"/>
        <v>0</v>
      </c>
      <c r="J49" s="21"/>
      <c r="K49" s="21"/>
      <c r="L49" s="21"/>
      <c r="M49" s="31" t="s">
        <v>65</v>
      </c>
    </row>
    <row r="50" spans="1:20" ht="12.75" customHeight="1" x14ac:dyDescent="0.3">
      <c r="A50" s="153" t="s">
        <v>17</v>
      </c>
      <c r="B50" s="154"/>
      <c r="C50" s="62"/>
      <c r="D50" s="4"/>
      <c r="E50" s="11">
        <v>0</v>
      </c>
      <c r="F50" s="11">
        <v>0</v>
      </c>
      <c r="G50" s="11">
        <v>0</v>
      </c>
      <c r="H50" s="98">
        <f t="shared" si="9"/>
        <v>0</v>
      </c>
      <c r="J50" s="21"/>
      <c r="K50" s="21"/>
      <c r="L50" s="21"/>
      <c r="M50" s="31" t="s">
        <v>66</v>
      </c>
    </row>
    <row r="51" spans="1:20" ht="12.75" customHeight="1" x14ac:dyDescent="0.3">
      <c r="A51" s="153" t="s">
        <v>18</v>
      </c>
      <c r="B51" s="154"/>
      <c r="C51" s="62"/>
      <c r="D51" s="4"/>
      <c r="E51" s="11">
        <v>0</v>
      </c>
      <c r="F51" s="11">
        <v>0</v>
      </c>
      <c r="G51" s="11">
        <v>0</v>
      </c>
      <c r="H51" s="98">
        <f t="shared" si="9"/>
        <v>0</v>
      </c>
      <c r="J51" s="21"/>
      <c r="K51" s="21"/>
      <c r="L51" s="21"/>
      <c r="M51" s="31" t="s">
        <v>67</v>
      </c>
    </row>
    <row r="52" spans="1:20" ht="12.75" customHeight="1" x14ac:dyDescent="0.25">
      <c r="A52" s="153" t="s">
        <v>19</v>
      </c>
      <c r="B52" s="154"/>
      <c r="C52" s="62"/>
      <c r="D52" s="4"/>
      <c r="E52" s="11">
        <v>0</v>
      </c>
      <c r="F52" s="11">
        <v>0</v>
      </c>
      <c r="G52" s="11">
        <v>0</v>
      </c>
      <c r="H52" s="98">
        <f t="shared" si="9"/>
        <v>0</v>
      </c>
      <c r="J52" s="21"/>
      <c r="K52" s="21"/>
      <c r="L52" s="21"/>
    </row>
    <row r="53" spans="1:20" ht="12.75" customHeight="1" x14ac:dyDescent="0.3">
      <c r="A53" s="155" t="s">
        <v>24</v>
      </c>
      <c r="B53" s="156"/>
      <c r="C53" s="65"/>
      <c r="D53" s="116"/>
      <c r="E53" s="12">
        <f>ROUND(SUM(E48:E52),0)</f>
        <v>0</v>
      </c>
      <c r="F53" s="12">
        <f>ROUND(SUM(F48:F52),0)</f>
        <v>0</v>
      </c>
      <c r="G53" s="12">
        <f>ROUND(SUM(G48:G52),0)</f>
        <v>0</v>
      </c>
      <c r="H53" s="12">
        <f t="shared" si="9"/>
        <v>0</v>
      </c>
      <c r="J53" s="22"/>
      <c r="K53" s="21"/>
      <c r="L53" s="21"/>
      <c r="M53" s="61"/>
    </row>
    <row r="54" spans="1:20" ht="12.75" customHeight="1" x14ac:dyDescent="0.3">
      <c r="A54" s="168"/>
      <c r="B54" s="169"/>
      <c r="C54" s="65"/>
      <c r="D54" s="117"/>
      <c r="E54" s="12"/>
      <c r="F54" s="12"/>
      <c r="G54" s="12"/>
      <c r="H54" s="98"/>
      <c r="J54" s="22"/>
      <c r="K54" s="21"/>
      <c r="L54" s="21"/>
    </row>
    <row r="55" spans="1:20" ht="13" x14ac:dyDescent="0.3">
      <c r="A55" s="170" t="s">
        <v>10</v>
      </c>
      <c r="B55" s="171"/>
      <c r="C55" s="107"/>
      <c r="D55" s="5"/>
      <c r="E55" s="11"/>
      <c r="F55" s="11"/>
      <c r="G55" s="11"/>
      <c r="H55" s="98"/>
      <c r="J55" s="21"/>
      <c r="K55" s="21"/>
      <c r="L55" s="21"/>
    </row>
    <row r="56" spans="1:20" x14ac:dyDescent="0.25">
      <c r="A56" s="153" t="s">
        <v>20</v>
      </c>
      <c r="B56" s="154"/>
      <c r="C56" s="62"/>
      <c r="D56" s="4"/>
      <c r="E56" s="11">
        <v>0</v>
      </c>
      <c r="F56" s="11">
        <v>0</v>
      </c>
      <c r="G56" s="11">
        <v>0</v>
      </c>
      <c r="H56" s="98">
        <f t="shared" ref="H56:H62" si="10">ROUND(SUM(E56:G56),0)</f>
        <v>0</v>
      </c>
      <c r="J56" s="21"/>
      <c r="K56" s="21"/>
      <c r="L56" s="21"/>
    </row>
    <row r="57" spans="1:20" x14ac:dyDescent="0.25">
      <c r="A57" s="153" t="s">
        <v>45</v>
      </c>
      <c r="B57" s="154"/>
      <c r="C57" s="62"/>
      <c r="D57" s="4"/>
      <c r="E57" s="11">
        <v>0</v>
      </c>
      <c r="F57" s="11">
        <v>0</v>
      </c>
      <c r="G57" s="11">
        <v>0</v>
      </c>
      <c r="H57" s="98">
        <f t="shared" si="10"/>
        <v>0</v>
      </c>
      <c r="J57" s="21"/>
      <c r="K57" s="21"/>
      <c r="L57" s="21"/>
    </row>
    <row r="58" spans="1:20" x14ac:dyDescent="0.25">
      <c r="A58" s="153" t="s">
        <v>21</v>
      </c>
      <c r="B58" s="154"/>
      <c r="C58" s="62"/>
      <c r="D58" s="4"/>
      <c r="E58" s="11">
        <v>0</v>
      </c>
      <c r="F58" s="11">
        <v>0</v>
      </c>
      <c r="G58" s="11">
        <v>0</v>
      </c>
      <c r="H58" s="98">
        <f t="shared" si="10"/>
        <v>0</v>
      </c>
      <c r="J58" s="21"/>
      <c r="K58" s="21"/>
      <c r="L58" s="21"/>
    </row>
    <row r="59" spans="1:20" x14ac:dyDescent="0.25">
      <c r="A59" s="153" t="s">
        <v>22</v>
      </c>
      <c r="B59" s="154"/>
      <c r="C59" s="62"/>
      <c r="D59" s="4"/>
      <c r="E59" s="11">
        <v>0</v>
      </c>
      <c r="F59" s="11">
        <v>0</v>
      </c>
      <c r="G59" s="11">
        <v>0</v>
      </c>
      <c r="H59" s="98">
        <f t="shared" si="10"/>
        <v>0</v>
      </c>
      <c r="J59" s="76" t="s">
        <v>38</v>
      </c>
      <c r="K59" s="76" t="s">
        <v>39</v>
      </c>
      <c r="L59" s="21"/>
      <c r="M59" s="119" t="s">
        <v>96</v>
      </c>
    </row>
    <row r="60" spans="1:20" ht="13" x14ac:dyDescent="0.3">
      <c r="A60" s="153" t="s">
        <v>28</v>
      </c>
      <c r="B60" s="154"/>
      <c r="C60" s="62">
        <f>C22</f>
        <v>0</v>
      </c>
      <c r="D60" s="4"/>
      <c r="E60" s="30">
        <f>ROUND((J60*1)*K60*C60,0)</f>
        <v>0</v>
      </c>
      <c r="F60" s="30">
        <f>E60</f>
        <v>0</v>
      </c>
      <c r="G60" s="30">
        <f>E60</f>
        <v>0</v>
      </c>
      <c r="H60" s="98">
        <f t="shared" si="10"/>
        <v>0</v>
      </c>
      <c r="J60" s="16">
        <f>369.65*1.05</f>
        <v>388.13249999999999</v>
      </c>
      <c r="K60" s="9">
        <v>24</v>
      </c>
      <c r="L60" s="23"/>
      <c r="M60" s="31" t="s">
        <v>95</v>
      </c>
      <c r="T60" s="70" t="s">
        <v>77</v>
      </c>
    </row>
    <row r="61" spans="1:20" ht="13" x14ac:dyDescent="0.3">
      <c r="A61" s="153" t="s">
        <v>80</v>
      </c>
      <c r="B61" s="154"/>
      <c r="C61" s="63"/>
      <c r="D61" s="4"/>
      <c r="E61" s="11">
        <v>0</v>
      </c>
      <c r="F61" s="11">
        <v>0</v>
      </c>
      <c r="G61" s="11">
        <v>0</v>
      </c>
      <c r="H61" s="98">
        <f t="shared" si="10"/>
        <v>0</v>
      </c>
      <c r="L61" s="24"/>
      <c r="M61" s="31" t="s">
        <v>69</v>
      </c>
    </row>
    <row r="62" spans="1:20" ht="13" x14ac:dyDescent="0.3">
      <c r="A62" s="155" t="s">
        <v>23</v>
      </c>
      <c r="B62" s="156"/>
      <c r="C62" s="65"/>
      <c r="D62" s="116"/>
      <c r="E62" s="12">
        <f>ROUND(SUM(E56:E61),0)</f>
        <v>0</v>
      </c>
      <c r="F62" s="12">
        <f>ROUND(SUM(F56:F61),0)</f>
        <v>0</v>
      </c>
      <c r="G62" s="12">
        <f>ROUND(SUM(G56:G61),0)</f>
        <v>0</v>
      </c>
      <c r="H62" s="12">
        <f t="shared" si="10"/>
        <v>0</v>
      </c>
      <c r="J62" s="22"/>
      <c r="K62" s="22"/>
      <c r="L62" s="21"/>
    </row>
    <row r="63" spans="1:20" ht="13" x14ac:dyDescent="0.3">
      <c r="A63" s="99"/>
      <c r="B63" s="85"/>
      <c r="C63" s="84"/>
      <c r="D63" s="118"/>
      <c r="E63" s="86"/>
      <c r="F63" s="86"/>
      <c r="G63" s="86"/>
      <c r="H63" s="100"/>
      <c r="J63" s="22"/>
      <c r="K63" s="22"/>
      <c r="L63" s="21"/>
    </row>
    <row r="64" spans="1:20" ht="13.5" thickBot="1" x14ac:dyDescent="0.35">
      <c r="A64" s="194" t="s">
        <v>11</v>
      </c>
      <c r="B64" s="195"/>
      <c r="C64" s="66"/>
      <c r="D64" s="66"/>
      <c r="E64" s="13">
        <f>ROUND(E35+E40+E45+E53+E62,0)</f>
        <v>0</v>
      </c>
      <c r="F64" s="13">
        <f>ROUND(F35+F40+F45+F53+F62,0)</f>
        <v>0</v>
      </c>
      <c r="G64" s="13">
        <f>ROUND(G35+G40+G45+G53+G62,0)</f>
        <v>0</v>
      </c>
      <c r="H64" s="101">
        <f>ROUND(SUM(E64:G64),0)</f>
        <v>0</v>
      </c>
      <c r="J64" s="22"/>
      <c r="K64" s="22"/>
      <c r="L64" s="22"/>
      <c r="M64" s="3"/>
    </row>
    <row r="65" spans="1:13" s="3" customFormat="1" ht="13" x14ac:dyDescent="0.3">
      <c r="A65" s="159" t="s">
        <v>97</v>
      </c>
      <c r="B65" s="160"/>
      <c r="C65" s="108"/>
      <c r="D65" s="8"/>
      <c r="E65" s="28">
        <f>ROUND(E64-E40-E59-E60,0)</f>
        <v>0</v>
      </c>
      <c r="F65" s="28">
        <f>ROUND(F64-F40-F59-F60,0)</f>
        <v>0</v>
      </c>
      <c r="G65" s="28">
        <f>ROUND(G64-G40-G59-G60,0)</f>
        <v>0</v>
      </c>
      <c r="H65" s="102">
        <f>ROUND(SUM(E65:G65),0)</f>
        <v>0</v>
      </c>
      <c r="I65" s="1"/>
      <c r="J65" s="21"/>
      <c r="K65" s="21"/>
      <c r="L65" s="21"/>
      <c r="M65" s="31" t="s">
        <v>70</v>
      </c>
    </row>
    <row r="66" spans="1:13" ht="13.5" thickBot="1" x14ac:dyDescent="0.35">
      <c r="A66" s="161" t="s">
        <v>40</v>
      </c>
      <c r="B66" s="162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4">
        <f>ROUND(G65*$C$66,0)</f>
        <v>0</v>
      </c>
      <c r="H66" s="103">
        <f>ROUND(SUM(E66:G66),0)</f>
        <v>0</v>
      </c>
      <c r="J66" s="22"/>
      <c r="K66" s="21"/>
      <c r="L66" s="21"/>
      <c r="M66" s="31" t="s">
        <v>71</v>
      </c>
    </row>
    <row r="67" spans="1:13" ht="13.5" thickBot="1" x14ac:dyDescent="0.35">
      <c r="A67" s="163" t="s">
        <v>12</v>
      </c>
      <c r="B67" s="164"/>
      <c r="C67" s="75"/>
      <c r="D67" s="75"/>
      <c r="E67" s="15">
        <f>ROUND(E66+E64,0)</f>
        <v>0</v>
      </c>
      <c r="F67" s="15">
        <f>ROUND(F66+F64,0)</f>
        <v>0</v>
      </c>
      <c r="G67" s="15">
        <f>ROUND(G66+G64,0)</f>
        <v>0</v>
      </c>
      <c r="H67" s="104">
        <f>ROUND(SUM(E67:G67),0)</f>
        <v>0</v>
      </c>
      <c r="J67" s="22"/>
      <c r="K67" s="22"/>
      <c r="L67" s="22"/>
      <c r="M67" s="31" t="s">
        <v>72</v>
      </c>
    </row>
    <row r="68" spans="1:13" ht="12.75" customHeight="1" thickBot="1" x14ac:dyDescent="0.35">
      <c r="A68" s="165" t="s">
        <v>27</v>
      </c>
      <c r="B68" s="166"/>
      <c r="C68" s="166"/>
      <c r="D68" s="166"/>
      <c r="E68" s="166"/>
      <c r="F68" s="166"/>
      <c r="G68" s="167"/>
      <c r="H68" s="152">
        <f>H67</f>
        <v>0</v>
      </c>
      <c r="M68" s="31" t="s">
        <v>73</v>
      </c>
    </row>
    <row r="69" spans="1:13" ht="12.75" customHeight="1" x14ac:dyDescent="0.25">
      <c r="E69"/>
      <c r="F69"/>
      <c r="G69"/>
    </row>
    <row r="70" spans="1:13" x14ac:dyDescent="0.25">
      <c r="E70"/>
      <c r="F70"/>
      <c r="G70"/>
    </row>
    <row r="71" spans="1:13" ht="13" x14ac:dyDescent="0.3">
      <c r="A71" s="31" t="s">
        <v>49</v>
      </c>
      <c r="B71" s="31"/>
      <c r="C71" s="32"/>
      <c r="D71" s="32"/>
      <c r="E71" s="31"/>
      <c r="F71" s="31"/>
      <c r="G71" s="31"/>
      <c r="H71" s="31"/>
    </row>
    <row r="72" spans="1:13" ht="13" x14ac:dyDescent="0.3">
      <c r="A72" s="32" t="s">
        <v>81</v>
      </c>
      <c r="B72" s="32"/>
      <c r="C72" s="32"/>
      <c r="D72" s="32"/>
      <c r="E72" s="31"/>
      <c r="F72" s="31"/>
      <c r="G72" s="31"/>
      <c r="H72" s="31"/>
    </row>
    <row r="73" spans="1:13" x14ac:dyDescent="0.25">
      <c r="A73" s="120" t="s">
        <v>82</v>
      </c>
      <c r="E73"/>
      <c r="F73"/>
      <c r="G73"/>
    </row>
    <row r="74" spans="1:13" x14ac:dyDescent="0.25">
      <c r="E74"/>
      <c r="F74"/>
      <c r="G74"/>
    </row>
    <row r="75" spans="1:13" x14ac:dyDescent="0.25">
      <c r="E75"/>
      <c r="F75"/>
      <c r="G75"/>
    </row>
    <row r="76" spans="1:13" x14ac:dyDescent="0.25">
      <c r="E76"/>
      <c r="F76"/>
      <c r="G76"/>
    </row>
    <row r="77" spans="1:13" x14ac:dyDescent="0.25">
      <c r="E77"/>
      <c r="F77"/>
      <c r="G77"/>
    </row>
    <row r="78" spans="1:13" x14ac:dyDescent="0.25">
      <c r="E78"/>
      <c r="F78"/>
      <c r="G78"/>
    </row>
    <row r="79" spans="1:13" x14ac:dyDescent="0.25">
      <c r="E79"/>
      <c r="F79"/>
      <c r="G79"/>
    </row>
    <row r="80" spans="1:13" x14ac:dyDescent="0.25">
      <c r="E80"/>
      <c r="F80"/>
      <c r="G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</sheetData>
  <sheetProtection selectLockedCells="1" selectUnlockedCells="1"/>
  <mergeCells count="57">
    <mergeCell ref="A22:B22"/>
    <mergeCell ref="A31:B31"/>
    <mergeCell ref="A1:H1"/>
    <mergeCell ref="A7:H7"/>
    <mergeCell ref="J7:K7"/>
    <mergeCell ref="A8:B10"/>
    <mergeCell ref="E8:H8"/>
    <mergeCell ref="J10:K10"/>
    <mergeCell ref="A11:B11"/>
    <mergeCell ref="A18:B18"/>
    <mergeCell ref="A19:B19"/>
    <mergeCell ref="A20:B20"/>
    <mergeCell ref="A21:B21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2:B32"/>
    <mergeCell ref="A33:B33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68:G68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2:B62"/>
    <mergeCell ref="A64:B64"/>
    <mergeCell ref="A65:B65"/>
    <mergeCell ref="A66:B66"/>
    <mergeCell ref="A67:B67"/>
  </mergeCells>
  <phoneticPr fontId="3" type="noConversion"/>
  <hyperlinks>
    <hyperlink ref="T60" r:id="rId1" display="https://studentaccounts.ucf.edu/tf-graduate/" xr:uid="{00000000-0004-0000-0400-000000000000}"/>
    <hyperlink ref="P26" r:id="rId2" display="https://hr.ucf.edu/document/payroll-guidelines/" xr:uid="{D3C5A616-7B56-4D02-9879-83743AB3B063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T604"/>
  <sheetViews>
    <sheetView zoomScale="90" zoomScaleNormal="90" workbookViewId="0">
      <selection sqref="A1:H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7" width="12.81640625" style="7" customWidth="1"/>
    <col min="8" max="8" width="12.81640625" customWidth="1"/>
    <col min="9" max="9" width="5.7265625" customWidth="1"/>
    <col min="10" max="10" width="12.54296875" customWidth="1"/>
    <col min="11" max="11" width="10.453125" customWidth="1"/>
    <col min="12" max="12" width="5.54296875" customWidth="1"/>
    <col min="13" max="13" width="12.26953125" customWidth="1"/>
    <col min="14" max="14" width="10.7265625" customWidth="1"/>
    <col min="15" max="15" width="11.1796875" customWidth="1"/>
    <col min="16" max="16" width="10" customWidth="1"/>
    <col min="17" max="18" width="10.1796875" customWidth="1"/>
    <col min="19" max="19" width="10.453125" customWidth="1"/>
  </cols>
  <sheetData>
    <row r="1" spans="1:19" ht="14" x14ac:dyDescent="0.3">
      <c r="A1" s="182" t="s">
        <v>84</v>
      </c>
      <c r="B1" s="182"/>
      <c r="C1" s="182"/>
      <c r="D1" s="182"/>
      <c r="E1" s="182"/>
      <c r="F1" s="182"/>
      <c r="G1" s="182"/>
      <c r="H1" s="182"/>
    </row>
    <row r="2" spans="1:19" ht="13" x14ac:dyDescent="0.25">
      <c r="A2" s="40" t="s">
        <v>75</v>
      </c>
      <c r="B2" s="71"/>
      <c r="C2" s="71"/>
      <c r="D2" s="71"/>
      <c r="E2" s="71"/>
      <c r="F2" s="71"/>
      <c r="G2" s="71"/>
      <c r="H2" s="71"/>
    </row>
    <row r="3" spans="1:19" ht="13" x14ac:dyDescent="0.25">
      <c r="A3" s="40" t="s">
        <v>78</v>
      </c>
      <c r="B3" s="71"/>
      <c r="C3" s="40" t="s">
        <v>98</v>
      </c>
      <c r="E3" s="70"/>
      <c r="F3" s="70"/>
      <c r="G3" s="70"/>
    </row>
    <row r="4" spans="1:19" ht="12.75" customHeight="1" x14ac:dyDescent="0.25">
      <c r="A4" s="42" t="s">
        <v>35</v>
      </c>
      <c r="B4" s="72"/>
      <c r="C4" s="72"/>
      <c r="D4" s="72"/>
      <c r="E4" s="72"/>
      <c r="F4" s="72"/>
      <c r="G4" s="72"/>
      <c r="H4" s="72"/>
    </row>
    <row r="5" spans="1:19" ht="12.75" customHeight="1" x14ac:dyDescent="0.25">
      <c r="A5" s="42" t="s">
        <v>76</v>
      </c>
      <c r="B5" s="72"/>
      <c r="C5" s="72"/>
      <c r="D5" s="72"/>
      <c r="E5" s="72"/>
      <c r="F5" s="72"/>
      <c r="G5" s="72"/>
      <c r="H5" s="72"/>
      <c r="M5" s="36"/>
    </row>
    <row r="6" spans="1:19" ht="16" thickBot="1" x14ac:dyDescent="0.3">
      <c r="E6"/>
      <c r="F6"/>
      <c r="G6"/>
      <c r="M6" s="36"/>
    </row>
    <row r="7" spans="1:19" ht="15.5" x14ac:dyDescent="0.3">
      <c r="A7" s="183" t="s">
        <v>0</v>
      </c>
      <c r="B7" s="184"/>
      <c r="C7" s="184"/>
      <c r="D7" s="184"/>
      <c r="E7" s="184"/>
      <c r="F7" s="185"/>
      <c r="G7" s="185"/>
      <c r="H7" s="186"/>
      <c r="J7" s="191" t="s">
        <v>79</v>
      </c>
      <c r="K7" s="192"/>
      <c r="M7" s="74" t="s">
        <v>68</v>
      </c>
    </row>
    <row r="8" spans="1:19" ht="13" x14ac:dyDescent="0.3">
      <c r="A8" s="187" t="s">
        <v>1</v>
      </c>
      <c r="B8" s="188"/>
      <c r="C8" s="112"/>
      <c r="D8" s="110"/>
      <c r="E8" s="188" t="s">
        <v>2</v>
      </c>
      <c r="F8" s="189"/>
      <c r="G8" s="189"/>
      <c r="H8" s="190"/>
      <c r="M8" s="119" t="s">
        <v>99</v>
      </c>
    </row>
    <row r="9" spans="1:19" ht="13" x14ac:dyDescent="0.3">
      <c r="A9" s="187"/>
      <c r="B9" s="188"/>
      <c r="C9" s="113"/>
      <c r="D9" s="111"/>
      <c r="E9" s="38" t="s">
        <v>3</v>
      </c>
      <c r="F9" s="38" t="s">
        <v>118</v>
      </c>
      <c r="G9" s="38" t="s">
        <v>121</v>
      </c>
      <c r="H9" s="87" t="s">
        <v>4</v>
      </c>
      <c r="M9" s="119" t="s">
        <v>100</v>
      </c>
    </row>
    <row r="10" spans="1:19" s="1" customFormat="1" ht="13" x14ac:dyDescent="0.3">
      <c r="A10" s="187"/>
      <c r="B10" s="188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88" t="s">
        <v>41</v>
      </c>
      <c r="J10" s="193"/>
      <c r="K10" s="193"/>
      <c r="L10" s="26"/>
      <c r="M10" s="41" t="s">
        <v>101</v>
      </c>
      <c r="N10" s="41" t="s">
        <v>101</v>
      </c>
      <c r="O10" s="41" t="s">
        <v>101</v>
      </c>
      <c r="Q10" s="41" t="s">
        <v>53</v>
      </c>
      <c r="R10" s="41" t="s">
        <v>53</v>
      </c>
      <c r="S10" s="41" t="s">
        <v>53</v>
      </c>
    </row>
    <row r="11" spans="1:19" ht="13" x14ac:dyDescent="0.3">
      <c r="A11" s="176" t="s">
        <v>5</v>
      </c>
      <c r="B11" s="177"/>
      <c r="C11" s="64"/>
      <c r="D11" s="2"/>
      <c r="E11" s="6"/>
      <c r="F11" s="6"/>
      <c r="G11" s="6"/>
      <c r="H11" s="89"/>
      <c r="J11" s="76" t="s">
        <v>36</v>
      </c>
      <c r="K11" s="76" t="s">
        <v>37</v>
      </c>
      <c r="L11" s="21"/>
      <c r="M11" s="43" t="s">
        <v>3</v>
      </c>
      <c r="N11" s="43" t="s">
        <v>118</v>
      </c>
      <c r="O11" s="43" t="s">
        <v>121</v>
      </c>
      <c r="Q11" s="43" t="s">
        <v>3</v>
      </c>
      <c r="R11" s="43" t="s">
        <v>118</v>
      </c>
      <c r="S11" s="43" t="s">
        <v>121</v>
      </c>
    </row>
    <row r="12" spans="1:19" x14ac:dyDescent="0.25">
      <c r="A12" s="90"/>
      <c r="B12" s="73"/>
      <c r="C12" s="80">
        <f t="shared" ref="C12:C17" si="0">D12*K12</f>
        <v>0</v>
      </c>
      <c r="D12" s="115">
        <v>0</v>
      </c>
      <c r="E12" s="27">
        <f t="shared" ref="E12:E17" si="1">ROUND(J12/K12*C12,0)</f>
        <v>0</v>
      </c>
      <c r="F12" s="27">
        <f t="shared" ref="F12:G17" si="2">E12*1.035</f>
        <v>0</v>
      </c>
      <c r="G12" s="27">
        <f t="shared" si="2"/>
        <v>0</v>
      </c>
      <c r="H12" s="91">
        <f t="shared" ref="H12:H17" si="3">ROUND(SUM(E12:G12),0)</f>
        <v>0</v>
      </c>
      <c r="J12" s="17">
        <v>0</v>
      </c>
      <c r="K12" s="9">
        <v>9</v>
      </c>
      <c r="L12" s="37"/>
      <c r="M12" s="121">
        <f t="shared" ref="M12:M17" si="4">J12</f>
        <v>0</v>
      </c>
      <c r="N12" s="121">
        <f t="shared" ref="N12:N17" si="5">M12*1.035</f>
        <v>0</v>
      </c>
      <c r="O12" s="121">
        <f t="shared" ref="O12:O17" si="6">M12*1.035</f>
        <v>0</v>
      </c>
      <c r="Q12" s="68" t="e">
        <f t="shared" ref="Q12:S17" si="7">SUM(E12/M12)</f>
        <v>#DIV/0!</v>
      </c>
      <c r="R12" s="68" t="e">
        <f t="shared" si="7"/>
        <v>#DIV/0!</v>
      </c>
      <c r="S12" s="68" t="e">
        <f t="shared" si="7"/>
        <v>#DIV/0!</v>
      </c>
    </row>
    <row r="13" spans="1:19" x14ac:dyDescent="0.25">
      <c r="A13" s="90"/>
      <c r="B13" s="73"/>
      <c r="C13" s="80">
        <f t="shared" si="0"/>
        <v>0</v>
      </c>
      <c r="D13" s="115">
        <v>0</v>
      </c>
      <c r="E13" s="27">
        <f t="shared" si="1"/>
        <v>0</v>
      </c>
      <c r="F13" s="27">
        <f t="shared" si="2"/>
        <v>0</v>
      </c>
      <c r="G13" s="27">
        <f t="shared" si="2"/>
        <v>0</v>
      </c>
      <c r="H13" s="91">
        <f t="shared" si="3"/>
        <v>0</v>
      </c>
      <c r="J13" s="17">
        <v>0</v>
      </c>
      <c r="K13" s="9">
        <v>9</v>
      </c>
      <c r="L13" s="37"/>
      <c r="M13" s="121">
        <f t="shared" si="4"/>
        <v>0</v>
      </c>
      <c r="N13" s="121">
        <f t="shared" si="5"/>
        <v>0</v>
      </c>
      <c r="O13" s="121">
        <f t="shared" si="6"/>
        <v>0</v>
      </c>
      <c r="Q13" s="68" t="e">
        <f t="shared" si="7"/>
        <v>#DIV/0!</v>
      </c>
      <c r="R13" s="68" t="e">
        <f t="shared" si="7"/>
        <v>#DIV/0!</v>
      </c>
      <c r="S13" s="68" t="e">
        <f t="shared" si="7"/>
        <v>#DIV/0!</v>
      </c>
    </row>
    <row r="14" spans="1:19" x14ac:dyDescent="0.25">
      <c r="A14" s="90"/>
      <c r="B14" s="73"/>
      <c r="C14" s="80">
        <f t="shared" si="0"/>
        <v>0</v>
      </c>
      <c r="D14" s="115">
        <v>0</v>
      </c>
      <c r="E14" s="27">
        <f t="shared" si="1"/>
        <v>0</v>
      </c>
      <c r="F14" s="27">
        <f t="shared" si="2"/>
        <v>0</v>
      </c>
      <c r="G14" s="27">
        <f t="shared" si="2"/>
        <v>0</v>
      </c>
      <c r="H14" s="91">
        <f t="shared" si="3"/>
        <v>0</v>
      </c>
      <c r="J14" s="17">
        <v>0</v>
      </c>
      <c r="K14" s="9">
        <v>9</v>
      </c>
      <c r="L14" s="21"/>
      <c r="M14" s="121">
        <f t="shared" si="4"/>
        <v>0</v>
      </c>
      <c r="N14" s="121">
        <f t="shared" si="5"/>
        <v>0</v>
      </c>
      <c r="O14" s="121">
        <f t="shared" si="6"/>
        <v>0</v>
      </c>
      <c r="Q14" s="68" t="e">
        <f t="shared" si="7"/>
        <v>#DIV/0!</v>
      </c>
      <c r="R14" s="68" t="e">
        <f t="shared" si="7"/>
        <v>#DIV/0!</v>
      </c>
      <c r="S14" s="68" t="e">
        <f t="shared" si="7"/>
        <v>#DIV/0!</v>
      </c>
    </row>
    <row r="15" spans="1:19" x14ac:dyDescent="0.25">
      <c r="A15" s="90"/>
      <c r="B15" s="73"/>
      <c r="C15" s="80">
        <f t="shared" si="0"/>
        <v>0</v>
      </c>
      <c r="D15" s="115">
        <v>0</v>
      </c>
      <c r="E15" s="27">
        <f t="shared" si="1"/>
        <v>0</v>
      </c>
      <c r="F15" s="27">
        <f t="shared" si="2"/>
        <v>0</v>
      </c>
      <c r="G15" s="27">
        <f t="shared" si="2"/>
        <v>0</v>
      </c>
      <c r="H15" s="91">
        <f t="shared" si="3"/>
        <v>0</v>
      </c>
      <c r="J15" s="17">
        <v>0</v>
      </c>
      <c r="K15" s="9">
        <v>9</v>
      </c>
      <c r="L15" s="21"/>
      <c r="M15" s="121">
        <f t="shared" si="4"/>
        <v>0</v>
      </c>
      <c r="N15" s="121">
        <f t="shared" si="5"/>
        <v>0</v>
      </c>
      <c r="O15" s="121">
        <f t="shared" si="6"/>
        <v>0</v>
      </c>
      <c r="Q15" s="68" t="e">
        <f t="shared" si="7"/>
        <v>#DIV/0!</v>
      </c>
      <c r="R15" s="68" t="e">
        <f t="shared" si="7"/>
        <v>#DIV/0!</v>
      </c>
      <c r="S15" s="68" t="e">
        <f t="shared" si="7"/>
        <v>#DIV/0!</v>
      </c>
    </row>
    <row r="16" spans="1:19" ht="13" x14ac:dyDescent="0.3">
      <c r="A16" s="90"/>
      <c r="B16" s="73" t="s">
        <v>106</v>
      </c>
      <c r="C16" s="80">
        <f t="shared" si="0"/>
        <v>0</v>
      </c>
      <c r="D16" s="115">
        <v>0</v>
      </c>
      <c r="E16" s="27">
        <f t="shared" si="1"/>
        <v>0</v>
      </c>
      <c r="F16" s="27">
        <f t="shared" si="2"/>
        <v>0</v>
      </c>
      <c r="G16" s="27">
        <f t="shared" si="2"/>
        <v>0</v>
      </c>
      <c r="H16" s="91">
        <f t="shared" si="3"/>
        <v>0</v>
      </c>
      <c r="J16" s="17">
        <v>100000</v>
      </c>
      <c r="K16" s="9">
        <v>9</v>
      </c>
      <c r="L16" s="21"/>
      <c r="M16" s="121">
        <f t="shared" si="4"/>
        <v>100000</v>
      </c>
      <c r="N16" s="121">
        <f t="shared" si="5"/>
        <v>103499.99999999999</v>
      </c>
      <c r="O16" s="121">
        <f>N16*1.035</f>
        <v>107122.49999999997</v>
      </c>
      <c r="Q16" s="68">
        <f t="shared" si="7"/>
        <v>0</v>
      </c>
      <c r="R16" s="68">
        <f t="shared" si="7"/>
        <v>0</v>
      </c>
      <c r="S16" s="68">
        <f t="shared" si="7"/>
        <v>0</v>
      </c>
    </row>
    <row r="17" spans="1:19" x14ac:dyDescent="0.25">
      <c r="A17" s="90"/>
      <c r="B17" s="73"/>
      <c r="C17" s="80">
        <f t="shared" si="0"/>
        <v>0</v>
      </c>
      <c r="D17" s="115">
        <v>0</v>
      </c>
      <c r="E17" s="27">
        <f t="shared" si="1"/>
        <v>0</v>
      </c>
      <c r="F17" s="27">
        <f t="shared" si="2"/>
        <v>0</v>
      </c>
      <c r="G17" s="27">
        <f t="shared" si="2"/>
        <v>0</v>
      </c>
      <c r="H17" s="91">
        <f t="shared" si="3"/>
        <v>0</v>
      </c>
      <c r="J17" s="17">
        <v>0</v>
      </c>
      <c r="K17" s="9">
        <v>9</v>
      </c>
      <c r="L17" s="21"/>
      <c r="M17" s="122">
        <f t="shared" si="4"/>
        <v>0</v>
      </c>
      <c r="N17" s="122">
        <f t="shared" si="5"/>
        <v>0</v>
      </c>
      <c r="O17" s="122">
        <f t="shared" si="6"/>
        <v>0</v>
      </c>
      <c r="Q17" s="69" t="e">
        <f t="shared" si="7"/>
        <v>#DIV/0!</v>
      </c>
      <c r="R17" s="69" t="e">
        <f t="shared" si="7"/>
        <v>#DIV/0!</v>
      </c>
      <c r="S17" s="69" t="e">
        <f t="shared" si="7"/>
        <v>#DIV/0!</v>
      </c>
    </row>
    <row r="18" spans="1:19" x14ac:dyDescent="0.25">
      <c r="A18" s="153"/>
      <c r="B18" s="154"/>
      <c r="C18" s="80"/>
      <c r="D18" s="83"/>
      <c r="E18" s="27"/>
      <c r="F18" s="27"/>
      <c r="G18" s="27"/>
      <c r="H18" s="91"/>
      <c r="J18" s="21"/>
      <c r="K18" s="21"/>
      <c r="L18" s="21"/>
    </row>
    <row r="19" spans="1:19" x14ac:dyDescent="0.25">
      <c r="A19" s="178" t="s">
        <v>31</v>
      </c>
      <c r="B19" s="179"/>
      <c r="C19" s="62"/>
      <c r="D19" s="62"/>
      <c r="E19" s="27">
        <f>ROUND(SUM(E12:E18),0)</f>
        <v>0</v>
      </c>
      <c r="F19" s="27">
        <f>ROUND(SUM(F12:F18),0)</f>
        <v>0</v>
      </c>
      <c r="G19" s="27">
        <f>ROUND(SUM(G12:G18),0)</f>
        <v>0</v>
      </c>
      <c r="H19" s="92">
        <f>ROUND(SUM(E19:G19),0)</f>
        <v>0</v>
      </c>
      <c r="J19" s="21"/>
      <c r="K19" s="21"/>
      <c r="L19" s="21"/>
      <c r="M19" s="35"/>
    </row>
    <row r="20" spans="1:19" ht="13" x14ac:dyDescent="0.3">
      <c r="A20" s="176" t="s">
        <v>29</v>
      </c>
      <c r="B20" s="177"/>
      <c r="C20" s="105" t="s">
        <v>86</v>
      </c>
      <c r="D20" s="2"/>
      <c r="E20" s="27"/>
      <c r="F20" s="27"/>
      <c r="G20" s="27"/>
      <c r="H20" s="93"/>
      <c r="J20" s="76" t="s">
        <v>42</v>
      </c>
      <c r="K20" s="76" t="s">
        <v>37</v>
      </c>
      <c r="L20" s="26"/>
      <c r="N20" s="35"/>
    </row>
    <row r="21" spans="1:19" x14ac:dyDescent="0.25">
      <c r="A21" s="180" t="s">
        <v>34</v>
      </c>
      <c r="B21" s="181"/>
      <c r="C21" s="80">
        <v>0</v>
      </c>
      <c r="D21" s="115">
        <v>0</v>
      </c>
      <c r="E21" s="27">
        <f>ROUND(J21*D21*C21,0)</f>
        <v>0</v>
      </c>
      <c r="F21" s="27">
        <f t="shared" ref="F21:G25" si="8">ROUND(E21*1.03,0)</f>
        <v>0</v>
      </c>
      <c r="G21" s="27">
        <f t="shared" si="8"/>
        <v>0</v>
      </c>
      <c r="H21" s="93">
        <f>ROUND(SUM(E21:G21),0)</f>
        <v>0</v>
      </c>
      <c r="J21" s="17">
        <v>55000</v>
      </c>
      <c r="K21" s="9">
        <v>12</v>
      </c>
      <c r="L21" s="20"/>
      <c r="M21" s="33"/>
      <c r="N21" s="18"/>
    </row>
    <row r="22" spans="1:19" x14ac:dyDescent="0.25">
      <c r="A22" s="153" t="s">
        <v>46</v>
      </c>
      <c r="B22" s="154"/>
      <c r="C22" s="80">
        <v>0</v>
      </c>
      <c r="D22" s="115">
        <v>0</v>
      </c>
      <c r="E22" s="27">
        <f>ROUND(J22*D22*C22,0)</f>
        <v>0</v>
      </c>
      <c r="F22" s="27">
        <f t="shared" si="8"/>
        <v>0</v>
      </c>
      <c r="G22" s="27">
        <f t="shared" si="8"/>
        <v>0</v>
      </c>
      <c r="H22" s="93">
        <f>ROUND(SUM(E22:G22),0)</f>
        <v>0</v>
      </c>
      <c r="J22" s="17">
        <v>24000</v>
      </c>
      <c r="K22" s="9">
        <v>12</v>
      </c>
      <c r="L22" s="21"/>
      <c r="M22" s="33"/>
      <c r="N22" s="34"/>
    </row>
    <row r="23" spans="1:19" ht="13" x14ac:dyDescent="0.3">
      <c r="A23" s="153" t="s">
        <v>47</v>
      </c>
      <c r="B23" s="154"/>
      <c r="C23" s="80">
        <v>0</v>
      </c>
      <c r="D23" s="115">
        <v>0</v>
      </c>
      <c r="E23" s="27">
        <v>0</v>
      </c>
      <c r="F23" s="27">
        <f t="shared" si="8"/>
        <v>0</v>
      </c>
      <c r="G23" s="27">
        <f t="shared" si="8"/>
        <v>0</v>
      </c>
      <c r="H23" s="93">
        <f>ROUND(SUM(E23:G23),0)</f>
        <v>0</v>
      </c>
      <c r="J23" s="17">
        <v>0</v>
      </c>
      <c r="K23" s="4">
        <v>0</v>
      </c>
      <c r="L23" s="21"/>
      <c r="M23" s="67" t="s">
        <v>129</v>
      </c>
      <c r="N23" s="34"/>
    </row>
    <row r="24" spans="1:19" ht="13" x14ac:dyDescent="0.3">
      <c r="A24" s="153" t="s">
        <v>48</v>
      </c>
      <c r="B24" s="154"/>
      <c r="C24" s="80">
        <v>0</v>
      </c>
      <c r="D24" s="115">
        <v>0</v>
      </c>
      <c r="E24" s="27">
        <v>0</v>
      </c>
      <c r="F24" s="27">
        <f t="shared" si="8"/>
        <v>0</v>
      </c>
      <c r="G24" s="27">
        <f t="shared" si="8"/>
        <v>0</v>
      </c>
      <c r="H24" s="93">
        <f>ROUND(SUM(E24:G24),0)</f>
        <v>0</v>
      </c>
      <c r="J24" s="17">
        <v>0</v>
      </c>
      <c r="K24" s="4">
        <v>0</v>
      </c>
      <c r="L24" s="21"/>
      <c r="M24" s="67" t="s">
        <v>74</v>
      </c>
      <c r="N24" s="34"/>
    </row>
    <row r="25" spans="1:19" x14ac:dyDescent="0.25">
      <c r="A25" s="153" t="s">
        <v>43</v>
      </c>
      <c r="B25" s="154"/>
      <c r="C25" s="80">
        <v>0</v>
      </c>
      <c r="D25" s="115">
        <v>0</v>
      </c>
      <c r="E25" s="27">
        <v>0</v>
      </c>
      <c r="F25" s="27">
        <f t="shared" si="8"/>
        <v>0</v>
      </c>
      <c r="G25" s="27">
        <f t="shared" si="8"/>
        <v>0</v>
      </c>
      <c r="H25" s="93">
        <f>ROUND(SUM(E25:G25),0)</f>
        <v>0</v>
      </c>
      <c r="J25" s="17">
        <v>0</v>
      </c>
      <c r="K25" s="9">
        <v>0</v>
      </c>
      <c r="L25" s="21"/>
      <c r="N25" s="34"/>
    </row>
    <row r="26" spans="1:19" ht="13" x14ac:dyDescent="0.3">
      <c r="A26" s="153"/>
      <c r="B26" s="154"/>
      <c r="C26" s="80"/>
      <c r="D26" s="83"/>
      <c r="E26" s="27"/>
      <c r="F26" s="27"/>
      <c r="G26" s="27"/>
      <c r="H26" s="93"/>
      <c r="J26" s="21"/>
      <c r="K26" s="21"/>
      <c r="L26" s="21"/>
      <c r="M26" s="67" t="s">
        <v>130</v>
      </c>
      <c r="P26" s="70" t="s">
        <v>131</v>
      </c>
    </row>
    <row r="27" spans="1:19" x14ac:dyDescent="0.25">
      <c r="A27" s="178" t="s">
        <v>50</v>
      </c>
      <c r="B27" s="179"/>
      <c r="C27" s="62"/>
      <c r="D27" s="62"/>
      <c r="E27" s="27">
        <f>ROUND(SUM(E21:E25),0)</f>
        <v>0</v>
      </c>
      <c r="F27" s="27">
        <f>ROUND(SUM(F21:F25),0)</f>
        <v>0</v>
      </c>
      <c r="G27" s="27">
        <f>ROUND(SUM(G21:G25),0)</f>
        <v>0</v>
      </c>
      <c r="H27" s="92">
        <f>ROUND(SUM(E27:G27),0)</f>
        <v>0</v>
      </c>
      <c r="J27" s="26"/>
      <c r="K27" s="26"/>
      <c r="L27" s="21"/>
      <c r="N27" s="35"/>
    </row>
    <row r="28" spans="1:19" ht="13" x14ac:dyDescent="0.3">
      <c r="A28" s="170" t="s">
        <v>30</v>
      </c>
      <c r="B28" s="171"/>
      <c r="C28" s="81"/>
      <c r="D28" s="5"/>
      <c r="E28" s="27"/>
      <c r="F28" s="27"/>
      <c r="G28" s="27"/>
      <c r="H28" s="93"/>
      <c r="J28" s="29"/>
      <c r="K28" s="20"/>
      <c r="L28" s="21"/>
      <c r="M28" s="33"/>
      <c r="N28" s="18"/>
    </row>
    <row r="29" spans="1:19" x14ac:dyDescent="0.25">
      <c r="A29" s="153" t="s">
        <v>33</v>
      </c>
      <c r="B29" s="154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27">
        <f>ROUND(G19*$C$29,0)</f>
        <v>0</v>
      </c>
      <c r="H29" s="94">
        <f>ROUND(SUM(E29:G29),0)</f>
        <v>0</v>
      </c>
      <c r="J29" s="29"/>
      <c r="K29" s="21"/>
      <c r="L29" s="21"/>
      <c r="M29" s="33"/>
      <c r="N29" s="34"/>
    </row>
    <row r="30" spans="1:19" x14ac:dyDescent="0.25">
      <c r="A30" s="180" t="s">
        <v>34</v>
      </c>
      <c r="B30" s="181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27">
        <f>ROUND(G21*$C$30,0)</f>
        <v>0</v>
      </c>
      <c r="H30" s="94">
        <f>ROUND(SUM(E30:G30),0)</f>
        <v>0</v>
      </c>
      <c r="J30" s="29"/>
      <c r="K30" s="21"/>
      <c r="L30" s="21"/>
      <c r="M30" s="33"/>
      <c r="N30" s="34"/>
    </row>
    <row r="31" spans="1:19" x14ac:dyDescent="0.25">
      <c r="A31" s="153" t="s">
        <v>44</v>
      </c>
      <c r="B31" s="154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27">
        <f>ROUND((G22+G23+G24)*$C$31,0)</f>
        <v>0</v>
      </c>
      <c r="H31" s="94">
        <f>ROUND(SUM(E31:G31),0)</f>
        <v>0</v>
      </c>
      <c r="J31" s="29"/>
      <c r="K31" s="21"/>
      <c r="L31" s="21"/>
      <c r="N31" s="34"/>
    </row>
    <row r="32" spans="1:19" x14ac:dyDescent="0.25">
      <c r="A32" s="153" t="s">
        <v>43</v>
      </c>
      <c r="B32" s="154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27">
        <f>ROUND(G25*$C$32,0)</f>
        <v>0</v>
      </c>
      <c r="H32" s="94">
        <f>ROUND(SUM(E32:G32),0)</f>
        <v>0</v>
      </c>
      <c r="J32" s="21"/>
      <c r="K32" s="21"/>
      <c r="L32" s="21"/>
      <c r="M32" s="33"/>
    </row>
    <row r="33" spans="1:14" x14ac:dyDescent="0.25">
      <c r="A33" s="153"/>
      <c r="B33" s="154"/>
      <c r="C33" s="106"/>
      <c r="D33" s="115"/>
      <c r="E33" s="11"/>
      <c r="F33" s="11"/>
      <c r="G33" s="11"/>
      <c r="H33" s="94"/>
      <c r="J33" s="21"/>
      <c r="K33" s="21"/>
      <c r="N33" s="19"/>
    </row>
    <row r="34" spans="1:14" x14ac:dyDescent="0.25">
      <c r="A34" s="178" t="s">
        <v>32</v>
      </c>
      <c r="B34" s="179"/>
      <c r="C34" s="63"/>
      <c r="D34" s="62"/>
      <c r="E34" s="11">
        <f>ROUND(SUM(E29:E32),0)</f>
        <v>0</v>
      </c>
      <c r="F34" s="11">
        <f>ROUND(SUM(F29:F32),0)</f>
        <v>0</v>
      </c>
      <c r="G34" s="11">
        <f>ROUND(SUM(G29:G32),0)</f>
        <v>0</v>
      </c>
      <c r="H34" s="95">
        <f>ROUND(SUM(E34:G34),0)</f>
        <v>0</v>
      </c>
      <c r="J34" s="21"/>
      <c r="K34" s="21"/>
      <c r="N34" s="25"/>
    </row>
    <row r="35" spans="1:14" ht="13" x14ac:dyDescent="0.3">
      <c r="A35" s="174" t="s">
        <v>6</v>
      </c>
      <c r="B35" s="175"/>
      <c r="C35" s="64"/>
      <c r="D35" s="64"/>
      <c r="E35" s="12">
        <f>ROUND(E34+E27+E19,0)</f>
        <v>0</v>
      </c>
      <c r="F35" s="12">
        <f>ROUND(F34+F27+F19,0)</f>
        <v>0</v>
      </c>
      <c r="G35" s="12">
        <f>ROUND(G34+G27+G19,0)</f>
        <v>0</v>
      </c>
      <c r="H35" s="96">
        <f>ROUND(SUM(E35:G35),0)</f>
        <v>0</v>
      </c>
      <c r="J35" s="22"/>
      <c r="K35" s="22"/>
      <c r="L35" s="22"/>
    </row>
    <row r="36" spans="1:14" ht="13" x14ac:dyDescent="0.3">
      <c r="A36" s="172"/>
      <c r="B36" s="173"/>
      <c r="C36" s="64"/>
      <c r="D36" s="2"/>
      <c r="E36" s="12"/>
      <c r="F36" s="12"/>
      <c r="G36" s="12"/>
      <c r="H36" s="97"/>
      <c r="J36" s="22"/>
      <c r="K36" s="22"/>
      <c r="L36" s="22"/>
    </row>
    <row r="37" spans="1:14" ht="13" x14ac:dyDescent="0.3">
      <c r="A37" s="174" t="s">
        <v>7</v>
      </c>
      <c r="B37" s="175"/>
      <c r="C37" s="64"/>
      <c r="D37" s="64"/>
      <c r="E37" s="11"/>
      <c r="F37" s="11"/>
      <c r="G37" s="11"/>
      <c r="H37" s="95"/>
      <c r="J37" s="21"/>
      <c r="K37" s="22"/>
      <c r="L37" s="22"/>
    </row>
    <row r="38" spans="1:14" ht="13" x14ac:dyDescent="0.3">
      <c r="A38" s="153" t="s">
        <v>124</v>
      </c>
      <c r="B38" s="154"/>
      <c r="C38" s="62"/>
      <c r="D38" s="4"/>
      <c r="E38" s="27">
        <v>0</v>
      </c>
      <c r="F38" s="27">
        <v>0</v>
      </c>
      <c r="G38" s="27">
        <v>0</v>
      </c>
      <c r="H38" s="91">
        <f>SUM(E38:G38)</f>
        <v>0</v>
      </c>
      <c r="M38" s="31" t="s">
        <v>127</v>
      </c>
      <c r="N38" s="31"/>
    </row>
    <row r="39" spans="1:14" ht="13" x14ac:dyDescent="0.3">
      <c r="A39" s="153" t="s">
        <v>125</v>
      </c>
      <c r="B39" s="154"/>
      <c r="C39" s="62"/>
      <c r="D39" s="4"/>
      <c r="E39" s="27">
        <v>0</v>
      </c>
      <c r="F39" s="27">
        <v>0</v>
      </c>
      <c r="G39" s="27">
        <v>0</v>
      </c>
      <c r="H39" s="91">
        <f>SUM(E39:G39)</f>
        <v>0</v>
      </c>
      <c r="M39" s="31" t="s">
        <v>128</v>
      </c>
      <c r="N39" s="31"/>
    </row>
    <row r="40" spans="1:14" ht="13" x14ac:dyDescent="0.3">
      <c r="A40" s="155" t="s">
        <v>126</v>
      </c>
      <c r="B40" s="156"/>
      <c r="C40" s="65"/>
      <c r="D40" s="116"/>
      <c r="E40" s="131">
        <f>ROUND(SUM(E38:E39),0)</f>
        <v>0</v>
      </c>
      <c r="F40" s="27">
        <f>ROUND(SUM(D40:D40),0)</f>
        <v>0</v>
      </c>
      <c r="G40" s="27">
        <f>ROUND(SUM(E40:E40),0)</f>
        <v>0</v>
      </c>
      <c r="H40" s="133">
        <f>SUM(E40:G40)</f>
        <v>0</v>
      </c>
    </row>
    <row r="41" spans="1:14" ht="13" x14ac:dyDescent="0.3">
      <c r="A41" s="176"/>
      <c r="B41" s="177"/>
      <c r="C41" s="64"/>
      <c r="D41" s="2"/>
      <c r="E41" s="11"/>
      <c r="F41" s="11"/>
      <c r="G41" s="11"/>
      <c r="H41" s="94"/>
      <c r="J41" s="21"/>
      <c r="K41" s="22"/>
      <c r="L41" s="22"/>
    </row>
    <row r="42" spans="1:14" ht="13" x14ac:dyDescent="0.3">
      <c r="A42" s="176" t="s">
        <v>8</v>
      </c>
      <c r="B42" s="177"/>
      <c r="C42" s="105" t="s">
        <v>86</v>
      </c>
      <c r="D42" s="2"/>
      <c r="E42" s="11"/>
      <c r="F42" s="11"/>
      <c r="G42" s="11"/>
      <c r="H42" s="94"/>
      <c r="J42" s="21"/>
      <c r="K42" s="21"/>
      <c r="L42" s="21"/>
    </row>
    <row r="43" spans="1:14" x14ac:dyDescent="0.25">
      <c r="A43" s="153" t="s">
        <v>13</v>
      </c>
      <c r="B43" s="154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11">
        <f>E43</f>
        <v>0</v>
      </c>
      <c r="H43" s="98">
        <f>ROUND(SUM(E43:G43),0)</f>
        <v>0</v>
      </c>
      <c r="J43" s="21"/>
      <c r="K43" s="21"/>
      <c r="L43" s="21"/>
      <c r="M43" s="119" t="s">
        <v>112</v>
      </c>
    </row>
    <row r="44" spans="1:14" x14ac:dyDescent="0.25">
      <c r="A44" s="153" t="s">
        <v>14</v>
      </c>
      <c r="B44" s="154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11">
        <f>E44</f>
        <v>0</v>
      </c>
      <c r="H44" s="98">
        <f>ROUND(SUM(E44:G44),0)</f>
        <v>0</v>
      </c>
      <c r="J44" s="21"/>
      <c r="K44" s="21"/>
      <c r="L44" s="21"/>
      <c r="M44" s="119" t="s">
        <v>115</v>
      </c>
    </row>
    <row r="45" spans="1:14" ht="13" x14ac:dyDescent="0.3">
      <c r="A45" s="155" t="s">
        <v>25</v>
      </c>
      <c r="B45" s="156"/>
      <c r="C45" s="65"/>
      <c r="D45" s="116"/>
      <c r="E45" s="12">
        <f>ROUND(SUM(E43:E44),0)</f>
        <v>0</v>
      </c>
      <c r="F45" s="12">
        <f>ROUND(SUM(F43:F44),0)</f>
        <v>0</v>
      </c>
      <c r="G45" s="12">
        <f>ROUND(SUM(G43:G44),0)</f>
        <v>0</v>
      </c>
      <c r="H45" s="96">
        <f>ROUND(SUM(E45:G45),0)</f>
        <v>0</v>
      </c>
      <c r="J45" s="22"/>
      <c r="K45" s="22"/>
      <c r="L45" s="22"/>
    </row>
    <row r="46" spans="1:14" ht="13" x14ac:dyDescent="0.3">
      <c r="A46" s="168"/>
      <c r="B46" s="169"/>
      <c r="C46" s="65"/>
      <c r="D46" s="117"/>
      <c r="E46" s="12"/>
      <c r="F46" s="12"/>
      <c r="G46" s="12"/>
      <c r="H46" s="97"/>
      <c r="J46" s="22"/>
      <c r="K46" s="22"/>
      <c r="L46" s="22"/>
    </row>
    <row r="47" spans="1:14" ht="12.75" customHeight="1" x14ac:dyDescent="0.3">
      <c r="A47" s="176" t="s">
        <v>9</v>
      </c>
      <c r="B47" s="177"/>
      <c r="C47" s="64"/>
      <c r="D47" s="2"/>
      <c r="E47" s="11"/>
      <c r="F47" s="11"/>
      <c r="G47" s="11"/>
      <c r="H47" s="94"/>
      <c r="J47" s="21"/>
      <c r="K47" s="21"/>
      <c r="L47" s="21"/>
      <c r="M47" s="31" t="s">
        <v>63</v>
      </c>
    </row>
    <row r="48" spans="1:14" ht="12.75" customHeight="1" x14ac:dyDescent="0.3">
      <c r="A48" s="153" t="s">
        <v>15</v>
      </c>
      <c r="B48" s="154"/>
      <c r="C48" s="62"/>
      <c r="D48" s="4"/>
      <c r="E48" s="11">
        <v>0</v>
      </c>
      <c r="F48" s="11">
        <v>0</v>
      </c>
      <c r="G48" s="11">
        <v>0</v>
      </c>
      <c r="H48" s="98">
        <f t="shared" ref="H48:H53" si="9">ROUND(SUM(E48:G48),0)</f>
        <v>0</v>
      </c>
      <c r="J48" s="21"/>
      <c r="K48" s="21"/>
      <c r="L48" s="21"/>
      <c r="M48" s="31" t="s">
        <v>64</v>
      </c>
    </row>
    <row r="49" spans="1:20" ht="12.75" customHeight="1" x14ac:dyDescent="0.3">
      <c r="A49" s="153" t="s">
        <v>16</v>
      </c>
      <c r="B49" s="154"/>
      <c r="C49" s="62"/>
      <c r="D49" s="4"/>
      <c r="E49" s="11">
        <v>0</v>
      </c>
      <c r="F49" s="11">
        <v>0</v>
      </c>
      <c r="G49" s="11">
        <v>0</v>
      </c>
      <c r="H49" s="98">
        <f t="shared" si="9"/>
        <v>0</v>
      </c>
      <c r="J49" s="21"/>
      <c r="K49" s="21"/>
      <c r="L49" s="21"/>
      <c r="M49" s="31" t="s">
        <v>65</v>
      </c>
    </row>
    <row r="50" spans="1:20" ht="12.75" customHeight="1" x14ac:dyDescent="0.3">
      <c r="A50" s="153" t="s">
        <v>17</v>
      </c>
      <c r="B50" s="154"/>
      <c r="C50" s="62"/>
      <c r="D50" s="4"/>
      <c r="E50" s="11">
        <v>0</v>
      </c>
      <c r="F50" s="11">
        <v>0</v>
      </c>
      <c r="G50" s="11">
        <v>0</v>
      </c>
      <c r="H50" s="98">
        <f t="shared" si="9"/>
        <v>0</v>
      </c>
      <c r="J50" s="21"/>
      <c r="K50" s="21"/>
      <c r="L50" s="21"/>
      <c r="M50" s="31" t="s">
        <v>66</v>
      </c>
    </row>
    <row r="51" spans="1:20" ht="12.75" customHeight="1" x14ac:dyDescent="0.3">
      <c r="A51" s="153" t="s">
        <v>18</v>
      </c>
      <c r="B51" s="154"/>
      <c r="C51" s="62"/>
      <c r="D51" s="4"/>
      <c r="E51" s="11">
        <v>0</v>
      </c>
      <c r="F51" s="11">
        <v>0</v>
      </c>
      <c r="G51" s="11">
        <v>0</v>
      </c>
      <c r="H51" s="98">
        <f t="shared" si="9"/>
        <v>0</v>
      </c>
      <c r="J51" s="21"/>
      <c r="K51" s="21"/>
      <c r="L51" s="21"/>
      <c r="M51" s="31" t="s">
        <v>67</v>
      </c>
    </row>
    <row r="52" spans="1:20" ht="12.75" customHeight="1" x14ac:dyDescent="0.25">
      <c r="A52" s="153" t="s">
        <v>19</v>
      </c>
      <c r="B52" s="154"/>
      <c r="C52" s="62"/>
      <c r="D52" s="4"/>
      <c r="E52" s="11">
        <v>0</v>
      </c>
      <c r="F52" s="11">
        <v>0</v>
      </c>
      <c r="G52" s="11">
        <v>0</v>
      </c>
      <c r="H52" s="98">
        <f t="shared" si="9"/>
        <v>0</v>
      </c>
      <c r="J52" s="21"/>
      <c r="K52" s="21"/>
      <c r="L52" s="21"/>
    </row>
    <row r="53" spans="1:20" ht="12.75" customHeight="1" x14ac:dyDescent="0.3">
      <c r="A53" s="155" t="s">
        <v>24</v>
      </c>
      <c r="B53" s="156"/>
      <c r="C53" s="65"/>
      <c r="D53" s="116"/>
      <c r="E53" s="12">
        <f>ROUND(SUM(E48:E52),0)</f>
        <v>0</v>
      </c>
      <c r="F53" s="12">
        <f>ROUND(SUM(F48:F52),0)</f>
        <v>0</v>
      </c>
      <c r="G53" s="12">
        <f>ROUND(SUM(G48:G52),0)</f>
        <v>0</v>
      </c>
      <c r="H53" s="12">
        <f t="shared" si="9"/>
        <v>0</v>
      </c>
      <c r="J53" s="22"/>
      <c r="K53" s="21"/>
      <c r="L53" s="21"/>
      <c r="M53" s="61"/>
    </row>
    <row r="54" spans="1:20" ht="12.75" customHeight="1" x14ac:dyDescent="0.3">
      <c r="A54" s="168"/>
      <c r="B54" s="169"/>
      <c r="C54" s="65"/>
      <c r="D54" s="117"/>
      <c r="E54" s="12"/>
      <c r="F54" s="12"/>
      <c r="G54" s="12"/>
      <c r="H54" s="98"/>
      <c r="J54" s="22"/>
      <c r="K54" s="21"/>
      <c r="L54" s="21"/>
    </row>
    <row r="55" spans="1:20" ht="13" x14ac:dyDescent="0.3">
      <c r="A55" s="170" t="s">
        <v>10</v>
      </c>
      <c r="B55" s="171"/>
      <c r="C55" s="107"/>
      <c r="D55" s="5"/>
      <c r="E55" s="11"/>
      <c r="F55" s="11"/>
      <c r="G55" s="11"/>
      <c r="H55" s="98"/>
      <c r="J55" s="21"/>
      <c r="K55" s="21"/>
      <c r="L55" s="21"/>
    </row>
    <row r="56" spans="1:20" x14ac:dyDescent="0.25">
      <c r="A56" s="153" t="s">
        <v>20</v>
      </c>
      <c r="B56" s="154"/>
      <c r="C56" s="62"/>
      <c r="D56" s="4"/>
      <c r="E56" s="11">
        <v>0</v>
      </c>
      <c r="F56" s="11">
        <v>0</v>
      </c>
      <c r="G56" s="11">
        <v>0</v>
      </c>
      <c r="H56" s="98">
        <f t="shared" ref="H56:H62" si="10">ROUND(SUM(E56:G56),0)</f>
        <v>0</v>
      </c>
      <c r="J56" s="21"/>
      <c r="K56" s="21"/>
      <c r="L56" s="21"/>
    </row>
    <row r="57" spans="1:20" x14ac:dyDescent="0.25">
      <c r="A57" s="153" t="s">
        <v>45</v>
      </c>
      <c r="B57" s="154"/>
      <c r="C57" s="62"/>
      <c r="D57" s="4"/>
      <c r="E57" s="11">
        <v>0</v>
      </c>
      <c r="F57" s="11">
        <v>0</v>
      </c>
      <c r="G57" s="11">
        <v>0</v>
      </c>
      <c r="H57" s="98">
        <f t="shared" si="10"/>
        <v>0</v>
      </c>
      <c r="J57" s="21"/>
      <c r="K57" s="21"/>
      <c r="L57" s="21"/>
    </row>
    <row r="58" spans="1:20" x14ac:dyDescent="0.25">
      <c r="A58" s="153" t="s">
        <v>21</v>
      </c>
      <c r="B58" s="154"/>
      <c r="C58" s="62"/>
      <c r="D58" s="4"/>
      <c r="E58" s="11">
        <v>0</v>
      </c>
      <c r="F58" s="11">
        <v>0</v>
      </c>
      <c r="G58" s="11">
        <v>0</v>
      </c>
      <c r="H58" s="98">
        <f t="shared" si="10"/>
        <v>0</v>
      </c>
      <c r="J58" s="21"/>
      <c r="K58" s="21"/>
      <c r="L58" s="21"/>
    </row>
    <row r="59" spans="1:20" x14ac:dyDescent="0.25">
      <c r="A59" s="153" t="s">
        <v>22</v>
      </c>
      <c r="B59" s="154"/>
      <c r="C59" s="62"/>
      <c r="D59" s="4"/>
      <c r="E59" s="11">
        <v>0</v>
      </c>
      <c r="F59" s="11">
        <v>0</v>
      </c>
      <c r="G59" s="11">
        <v>0</v>
      </c>
      <c r="H59" s="98">
        <f t="shared" si="10"/>
        <v>0</v>
      </c>
      <c r="J59" s="76" t="s">
        <v>38</v>
      </c>
      <c r="K59" s="76" t="s">
        <v>39</v>
      </c>
      <c r="L59" s="21"/>
      <c r="M59" s="119" t="s">
        <v>96</v>
      </c>
    </row>
    <row r="60" spans="1:20" ht="13" x14ac:dyDescent="0.3">
      <c r="A60" s="153" t="s">
        <v>28</v>
      </c>
      <c r="B60" s="154"/>
      <c r="C60" s="62">
        <f>C22</f>
        <v>0</v>
      </c>
      <c r="D60" s="4"/>
      <c r="E60" s="30">
        <f>ROUND((J60*1)*K60*C60,0)</f>
        <v>0</v>
      </c>
      <c r="F60" s="30">
        <f>E60</f>
        <v>0</v>
      </c>
      <c r="G60" s="30">
        <f>E60</f>
        <v>0</v>
      </c>
      <c r="H60" s="98">
        <f t="shared" si="10"/>
        <v>0</v>
      </c>
      <c r="J60" s="16">
        <f>369.65*1.05</f>
        <v>388.13249999999999</v>
      </c>
      <c r="K60" s="9">
        <v>24</v>
      </c>
      <c r="L60" s="23"/>
      <c r="M60" s="31" t="s">
        <v>95</v>
      </c>
      <c r="T60" s="70" t="s">
        <v>77</v>
      </c>
    </row>
    <row r="61" spans="1:20" ht="13" x14ac:dyDescent="0.3">
      <c r="A61" s="153" t="s">
        <v>80</v>
      </c>
      <c r="B61" s="154"/>
      <c r="C61" s="63"/>
      <c r="D61" s="4"/>
      <c r="E61" s="11">
        <v>0</v>
      </c>
      <c r="F61" s="11">
        <v>0</v>
      </c>
      <c r="G61" s="11">
        <v>0</v>
      </c>
      <c r="H61" s="98">
        <f t="shared" si="10"/>
        <v>0</v>
      </c>
      <c r="L61" s="24"/>
      <c r="M61" s="31" t="s">
        <v>69</v>
      </c>
    </row>
    <row r="62" spans="1:20" ht="13" x14ac:dyDescent="0.3">
      <c r="A62" s="155" t="s">
        <v>23</v>
      </c>
      <c r="B62" s="156"/>
      <c r="C62" s="65"/>
      <c r="D62" s="116"/>
      <c r="E62" s="12">
        <f>ROUND(SUM(E56:E61),0)</f>
        <v>0</v>
      </c>
      <c r="F62" s="12">
        <f>ROUND(SUM(F56:F61),0)</f>
        <v>0</v>
      </c>
      <c r="G62" s="12">
        <f>ROUND(SUM(G56:G61),0)</f>
        <v>0</v>
      </c>
      <c r="H62" s="12">
        <f t="shared" si="10"/>
        <v>0</v>
      </c>
      <c r="J62" s="22"/>
      <c r="K62" s="22"/>
      <c r="L62" s="21"/>
    </row>
    <row r="63" spans="1:20" ht="13" x14ac:dyDescent="0.3">
      <c r="A63" s="99"/>
      <c r="B63" s="85"/>
      <c r="C63" s="84"/>
      <c r="D63" s="118"/>
      <c r="E63" s="86"/>
      <c r="F63" s="86"/>
      <c r="G63" s="86"/>
      <c r="H63" s="100"/>
      <c r="J63" s="22"/>
      <c r="K63" s="22"/>
      <c r="L63" s="21"/>
    </row>
    <row r="64" spans="1:20" ht="13.5" thickBot="1" x14ac:dyDescent="0.35">
      <c r="A64" s="194" t="s">
        <v>11</v>
      </c>
      <c r="B64" s="195"/>
      <c r="C64" s="66"/>
      <c r="D64" s="66"/>
      <c r="E64" s="13">
        <f>ROUND(E35+E40+E45+E53+E62,0)</f>
        <v>0</v>
      </c>
      <c r="F64" s="13">
        <f>ROUND(F35+F40+F45+F53+F62,0)</f>
        <v>0</v>
      </c>
      <c r="G64" s="13">
        <f>ROUND(G35+G40+G45+G53+G62,0)</f>
        <v>0</v>
      </c>
      <c r="H64" s="101">
        <f>ROUND(SUM(E64:G64),0)</f>
        <v>0</v>
      </c>
      <c r="J64" s="22"/>
      <c r="K64" s="22"/>
      <c r="L64" s="22"/>
      <c r="M64" s="3"/>
    </row>
    <row r="65" spans="1:13" s="3" customFormat="1" ht="13" x14ac:dyDescent="0.3">
      <c r="A65" s="159" t="s">
        <v>97</v>
      </c>
      <c r="B65" s="160"/>
      <c r="C65" s="108"/>
      <c r="D65" s="8"/>
      <c r="E65" s="28">
        <f>ROUND(E64-E40-E59-E60,0)</f>
        <v>0</v>
      </c>
      <c r="F65" s="28">
        <f>ROUND(F64-F40-F59-F60,0)</f>
        <v>0</v>
      </c>
      <c r="G65" s="28">
        <f>ROUND(G64-G40-G59-G60,0)</f>
        <v>0</v>
      </c>
      <c r="H65" s="102">
        <f>ROUND(SUM(E65:G65),0)</f>
        <v>0</v>
      </c>
      <c r="I65" s="1"/>
      <c r="J65" s="21"/>
      <c r="K65" s="21"/>
      <c r="L65" s="21"/>
      <c r="M65" s="31" t="s">
        <v>70</v>
      </c>
    </row>
    <row r="66" spans="1:13" ht="13.5" thickBot="1" x14ac:dyDescent="0.35">
      <c r="A66" s="161" t="s">
        <v>40</v>
      </c>
      <c r="B66" s="162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4">
        <f>ROUND(G65*$C$66,0)</f>
        <v>0</v>
      </c>
      <c r="H66" s="103">
        <f>ROUND(SUM(E66:G66),0)</f>
        <v>0</v>
      </c>
      <c r="J66" s="22"/>
      <c r="K66" s="21"/>
      <c r="L66" s="21"/>
      <c r="M66" s="31" t="s">
        <v>71</v>
      </c>
    </row>
    <row r="67" spans="1:13" ht="13.5" thickBot="1" x14ac:dyDescent="0.35">
      <c r="A67" s="163" t="s">
        <v>12</v>
      </c>
      <c r="B67" s="164"/>
      <c r="C67" s="75"/>
      <c r="D67" s="75"/>
      <c r="E67" s="15">
        <f>ROUND(E66+E64,0)</f>
        <v>0</v>
      </c>
      <c r="F67" s="15">
        <f>ROUND(F66+F64,0)</f>
        <v>0</v>
      </c>
      <c r="G67" s="15">
        <f>ROUND(G66+G64,0)</f>
        <v>0</v>
      </c>
      <c r="H67" s="104">
        <f>ROUND(SUM(E67:G67),0)</f>
        <v>0</v>
      </c>
      <c r="J67" s="22"/>
      <c r="K67" s="22"/>
      <c r="L67" s="22"/>
      <c r="M67" s="31" t="s">
        <v>72</v>
      </c>
    </row>
    <row r="68" spans="1:13" ht="12.75" customHeight="1" thickBot="1" x14ac:dyDescent="0.35">
      <c r="A68" s="165" t="s">
        <v>27</v>
      </c>
      <c r="B68" s="166"/>
      <c r="C68" s="166"/>
      <c r="D68" s="166"/>
      <c r="E68" s="166"/>
      <c r="F68" s="166"/>
      <c r="G68" s="167"/>
      <c r="H68" s="152">
        <f>H67</f>
        <v>0</v>
      </c>
      <c r="M68" s="31" t="s">
        <v>73</v>
      </c>
    </row>
    <row r="69" spans="1:13" ht="12.75" customHeight="1" x14ac:dyDescent="0.25">
      <c r="E69"/>
      <c r="F69"/>
      <c r="G69"/>
    </row>
    <row r="70" spans="1:13" x14ac:dyDescent="0.25">
      <c r="E70"/>
      <c r="F70"/>
      <c r="G70"/>
    </row>
    <row r="71" spans="1:13" ht="13" x14ac:dyDescent="0.3">
      <c r="A71" s="31" t="s">
        <v>49</v>
      </c>
      <c r="B71" s="31"/>
      <c r="C71" s="32"/>
      <c r="D71" s="32"/>
      <c r="E71" s="31"/>
      <c r="F71" s="31"/>
      <c r="G71" s="31"/>
      <c r="H71" s="31"/>
    </row>
    <row r="72" spans="1:13" ht="13" x14ac:dyDescent="0.3">
      <c r="A72" s="32" t="s">
        <v>81</v>
      </c>
      <c r="B72" s="32"/>
      <c r="C72" s="32"/>
      <c r="D72" s="32"/>
      <c r="E72" s="31"/>
      <c r="F72" s="31"/>
      <c r="G72" s="31"/>
      <c r="H72" s="31"/>
    </row>
    <row r="73" spans="1:13" x14ac:dyDescent="0.25">
      <c r="A73" s="120" t="s">
        <v>82</v>
      </c>
      <c r="E73"/>
      <c r="F73"/>
      <c r="G73"/>
    </row>
    <row r="74" spans="1:13" x14ac:dyDescent="0.25">
      <c r="E74"/>
      <c r="F74"/>
      <c r="G74"/>
    </row>
    <row r="75" spans="1:13" x14ac:dyDescent="0.25">
      <c r="E75"/>
      <c r="F75"/>
      <c r="G75"/>
    </row>
    <row r="76" spans="1:13" x14ac:dyDescent="0.25">
      <c r="E76"/>
      <c r="F76"/>
      <c r="G76"/>
    </row>
    <row r="77" spans="1:13" x14ac:dyDescent="0.25">
      <c r="E77"/>
      <c r="F77"/>
      <c r="G77"/>
    </row>
    <row r="78" spans="1:13" x14ac:dyDescent="0.25">
      <c r="E78"/>
      <c r="F78"/>
      <c r="G78"/>
    </row>
    <row r="79" spans="1:13" x14ac:dyDescent="0.25">
      <c r="E79"/>
      <c r="F79"/>
      <c r="G79"/>
    </row>
    <row r="80" spans="1:13" x14ac:dyDescent="0.25">
      <c r="E80"/>
      <c r="F80"/>
      <c r="G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</sheetData>
  <sheetProtection selectLockedCells="1" selectUnlockedCells="1"/>
  <mergeCells count="57">
    <mergeCell ref="A22:B22"/>
    <mergeCell ref="A31:B31"/>
    <mergeCell ref="A1:H1"/>
    <mergeCell ref="A7:H7"/>
    <mergeCell ref="J7:K7"/>
    <mergeCell ref="A8:B10"/>
    <mergeCell ref="E8:H8"/>
    <mergeCell ref="J10:K10"/>
    <mergeCell ref="A11:B11"/>
    <mergeCell ref="A18:B18"/>
    <mergeCell ref="A19:B19"/>
    <mergeCell ref="A20:B20"/>
    <mergeCell ref="A21:B21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2:B32"/>
    <mergeCell ref="A33:B33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68:G68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2:B62"/>
    <mergeCell ref="A64:B64"/>
    <mergeCell ref="A65:B65"/>
    <mergeCell ref="A66:B66"/>
    <mergeCell ref="A67:B67"/>
  </mergeCells>
  <phoneticPr fontId="3" type="noConversion"/>
  <hyperlinks>
    <hyperlink ref="T60" r:id="rId1" display="https://studentaccounts.ucf.edu/tf-graduate/" xr:uid="{00000000-0004-0000-0500-000000000000}"/>
    <hyperlink ref="P26" r:id="rId2" display="https://hr.ucf.edu/document/payroll-guidelines/" xr:uid="{80329A89-C991-4829-A0DD-A4FC2E487FF4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T604"/>
  <sheetViews>
    <sheetView zoomScale="90" zoomScaleNormal="90" workbookViewId="0">
      <selection sqref="A1:H1"/>
    </sheetView>
  </sheetViews>
  <sheetFormatPr defaultColWidth="9.1796875"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7" width="12.81640625" style="7" customWidth="1"/>
    <col min="8" max="8" width="12.81640625" customWidth="1"/>
    <col min="9" max="9" width="5.7265625" customWidth="1"/>
    <col min="10" max="10" width="12.54296875" customWidth="1"/>
    <col min="11" max="11" width="10.453125" customWidth="1"/>
    <col min="12" max="12" width="5.54296875" customWidth="1"/>
    <col min="13" max="13" width="12.26953125" customWidth="1"/>
    <col min="14" max="14" width="10.7265625" customWidth="1"/>
    <col min="15" max="15" width="11.1796875" customWidth="1"/>
    <col min="16" max="16" width="10" customWidth="1"/>
    <col min="17" max="17" width="9.7265625" customWidth="1"/>
    <col min="18" max="18" width="10.1796875" customWidth="1"/>
    <col min="19" max="19" width="10.7265625" customWidth="1"/>
  </cols>
  <sheetData>
    <row r="1" spans="1:19" ht="14" x14ac:dyDescent="0.3">
      <c r="A1" s="182" t="s">
        <v>84</v>
      </c>
      <c r="B1" s="182"/>
      <c r="C1" s="182"/>
      <c r="D1" s="182"/>
      <c r="E1" s="182"/>
      <c r="F1" s="182"/>
      <c r="G1" s="182"/>
      <c r="H1" s="182"/>
    </row>
    <row r="2" spans="1:19" ht="13" x14ac:dyDescent="0.25">
      <c r="A2" s="40" t="s">
        <v>75</v>
      </c>
      <c r="B2" s="71"/>
      <c r="C2" s="71"/>
      <c r="D2" s="71"/>
      <c r="E2" s="71"/>
      <c r="F2" s="71"/>
      <c r="G2" s="71"/>
      <c r="H2" s="71"/>
    </row>
    <row r="3" spans="1:19" ht="13" x14ac:dyDescent="0.25">
      <c r="A3" s="40" t="s">
        <v>78</v>
      </c>
      <c r="B3" s="71"/>
      <c r="C3" s="40" t="s">
        <v>98</v>
      </c>
      <c r="E3" s="70"/>
      <c r="F3" s="70"/>
      <c r="G3" s="70"/>
    </row>
    <row r="4" spans="1:19" ht="12.75" customHeight="1" x14ac:dyDescent="0.25">
      <c r="A4" s="42" t="s">
        <v>35</v>
      </c>
      <c r="B4" s="72"/>
      <c r="C4" s="72"/>
      <c r="D4" s="72"/>
      <c r="E4" s="72"/>
      <c r="F4" s="72"/>
      <c r="G4" s="72"/>
      <c r="H4" s="72"/>
    </row>
    <row r="5" spans="1:19" ht="12.75" customHeight="1" x14ac:dyDescent="0.25">
      <c r="A5" s="42" t="s">
        <v>76</v>
      </c>
      <c r="B5" s="72"/>
      <c r="C5" s="72"/>
      <c r="D5" s="72"/>
      <c r="E5" s="72"/>
      <c r="F5" s="72"/>
      <c r="G5" s="72"/>
      <c r="H5" s="72"/>
      <c r="M5" s="36"/>
    </row>
    <row r="6" spans="1:19" ht="16" thickBot="1" x14ac:dyDescent="0.3">
      <c r="E6"/>
      <c r="F6"/>
      <c r="G6"/>
      <c r="M6" s="36"/>
    </row>
    <row r="7" spans="1:19" ht="15.5" x14ac:dyDescent="0.3">
      <c r="A7" s="183" t="s">
        <v>0</v>
      </c>
      <c r="B7" s="184"/>
      <c r="C7" s="184"/>
      <c r="D7" s="184"/>
      <c r="E7" s="184"/>
      <c r="F7" s="185"/>
      <c r="G7" s="185"/>
      <c r="H7" s="186"/>
      <c r="J7" s="191" t="s">
        <v>79</v>
      </c>
      <c r="K7" s="192"/>
      <c r="M7" s="74" t="s">
        <v>68</v>
      </c>
    </row>
    <row r="8" spans="1:19" ht="13" x14ac:dyDescent="0.3">
      <c r="A8" s="187" t="s">
        <v>1</v>
      </c>
      <c r="B8" s="188"/>
      <c r="C8" s="112"/>
      <c r="D8" s="110"/>
      <c r="E8" s="188" t="s">
        <v>2</v>
      </c>
      <c r="F8" s="189"/>
      <c r="G8" s="189"/>
      <c r="H8" s="190"/>
      <c r="M8" s="119" t="s">
        <v>99</v>
      </c>
    </row>
    <row r="9" spans="1:19" ht="13" x14ac:dyDescent="0.3">
      <c r="A9" s="187"/>
      <c r="B9" s="188"/>
      <c r="C9" s="113"/>
      <c r="D9" s="111"/>
      <c r="E9" s="38" t="s">
        <v>3</v>
      </c>
      <c r="F9" s="38" t="s">
        <v>118</v>
      </c>
      <c r="G9" s="38" t="s">
        <v>121</v>
      </c>
      <c r="H9" s="87" t="s">
        <v>4</v>
      </c>
      <c r="M9" s="119" t="s">
        <v>100</v>
      </c>
    </row>
    <row r="10" spans="1:19" s="1" customFormat="1" ht="13" x14ac:dyDescent="0.3">
      <c r="A10" s="187"/>
      <c r="B10" s="188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88" t="s">
        <v>41</v>
      </c>
      <c r="J10" s="193"/>
      <c r="K10" s="193"/>
      <c r="L10" s="26"/>
      <c r="M10" s="41" t="s">
        <v>101</v>
      </c>
      <c r="N10" s="41" t="s">
        <v>101</v>
      </c>
      <c r="O10" s="41" t="s">
        <v>101</v>
      </c>
      <c r="Q10" s="41" t="s">
        <v>53</v>
      </c>
      <c r="R10" s="41" t="s">
        <v>53</v>
      </c>
      <c r="S10" s="41" t="s">
        <v>53</v>
      </c>
    </row>
    <row r="11" spans="1:19" ht="13" x14ac:dyDescent="0.3">
      <c r="A11" s="176" t="s">
        <v>5</v>
      </c>
      <c r="B11" s="177"/>
      <c r="C11" s="64"/>
      <c r="D11" s="2"/>
      <c r="E11" s="6"/>
      <c r="F11" s="6"/>
      <c r="G11" s="6"/>
      <c r="H11" s="89"/>
      <c r="J11" s="76" t="s">
        <v>36</v>
      </c>
      <c r="K11" s="76" t="s">
        <v>37</v>
      </c>
      <c r="L11" s="21"/>
      <c r="M11" s="43" t="s">
        <v>3</v>
      </c>
      <c r="N11" s="43" t="s">
        <v>118</v>
      </c>
      <c r="O11" s="43" t="s">
        <v>121</v>
      </c>
      <c r="Q11" s="43" t="s">
        <v>3</v>
      </c>
      <c r="R11" s="43" t="s">
        <v>118</v>
      </c>
      <c r="S11" s="43" t="s">
        <v>121</v>
      </c>
    </row>
    <row r="12" spans="1:19" x14ac:dyDescent="0.25">
      <c r="A12" s="90"/>
      <c r="B12" s="73"/>
      <c r="C12" s="80">
        <f t="shared" ref="C12:C17" si="0">D12*K12</f>
        <v>0</v>
      </c>
      <c r="D12" s="115">
        <v>0</v>
      </c>
      <c r="E12" s="27">
        <f t="shared" ref="E12:E17" si="1">ROUND(J12/K12*C12,0)</f>
        <v>0</v>
      </c>
      <c r="F12" s="27">
        <f t="shared" ref="F12:G17" si="2">E12*1.035</f>
        <v>0</v>
      </c>
      <c r="G12" s="27">
        <f t="shared" si="2"/>
        <v>0</v>
      </c>
      <c r="H12" s="91">
        <f t="shared" ref="H12:H17" si="3">ROUND(SUM(E12:G12),0)</f>
        <v>0</v>
      </c>
      <c r="J12" s="17">
        <v>0</v>
      </c>
      <c r="K12" s="9">
        <v>9</v>
      </c>
      <c r="L12" s="37"/>
      <c r="M12" s="121">
        <f t="shared" ref="M12:M17" si="4">J12</f>
        <v>0</v>
      </c>
      <c r="N12" s="121">
        <f>L12*1.035</f>
        <v>0</v>
      </c>
      <c r="O12" s="121">
        <f>L12*1.035</f>
        <v>0</v>
      </c>
      <c r="Q12" s="68" t="e">
        <f t="shared" ref="Q12:Q17" si="5">SUM(E12/M12)</f>
        <v>#DIV/0!</v>
      </c>
      <c r="R12" s="68" t="e">
        <f t="shared" ref="R12:S17" si="6">SUM(F12/N12)</f>
        <v>#DIV/0!</v>
      </c>
      <c r="S12" s="68" t="e">
        <f t="shared" si="6"/>
        <v>#DIV/0!</v>
      </c>
    </row>
    <row r="13" spans="1:19" x14ac:dyDescent="0.25">
      <c r="A13" s="90"/>
      <c r="B13" s="73"/>
      <c r="C13" s="80">
        <f t="shared" si="0"/>
        <v>0</v>
      </c>
      <c r="D13" s="115">
        <v>0</v>
      </c>
      <c r="E13" s="27">
        <f t="shared" si="1"/>
        <v>0</v>
      </c>
      <c r="F13" s="27">
        <f t="shared" si="2"/>
        <v>0</v>
      </c>
      <c r="G13" s="27">
        <f t="shared" si="2"/>
        <v>0</v>
      </c>
      <c r="H13" s="91">
        <f t="shared" si="3"/>
        <v>0</v>
      </c>
      <c r="J13" s="17">
        <v>0</v>
      </c>
      <c r="K13" s="9">
        <v>9</v>
      </c>
      <c r="L13" s="37"/>
      <c r="M13" s="121">
        <f t="shared" si="4"/>
        <v>0</v>
      </c>
      <c r="N13" s="121">
        <f>L13*1.035</f>
        <v>0</v>
      </c>
      <c r="O13" s="121">
        <f>L13*1.035</f>
        <v>0</v>
      </c>
      <c r="Q13" s="68" t="e">
        <f t="shared" si="5"/>
        <v>#DIV/0!</v>
      </c>
      <c r="R13" s="68" t="e">
        <f t="shared" si="6"/>
        <v>#DIV/0!</v>
      </c>
      <c r="S13" s="68" t="e">
        <f t="shared" si="6"/>
        <v>#DIV/0!</v>
      </c>
    </row>
    <row r="14" spans="1:19" x14ac:dyDescent="0.25">
      <c r="A14" s="90"/>
      <c r="B14" s="73"/>
      <c r="C14" s="80">
        <f t="shared" si="0"/>
        <v>0</v>
      </c>
      <c r="D14" s="115">
        <v>0</v>
      </c>
      <c r="E14" s="27">
        <f t="shared" si="1"/>
        <v>0</v>
      </c>
      <c r="F14" s="27">
        <f t="shared" si="2"/>
        <v>0</v>
      </c>
      <c r="G14" s="27">
        <f t="shared" si="2"/>
        <v>0</v>
      </c>
      <c r="H14" s="91">
        <f t="shared" si="3"/>
        <v>0</v>
      </c>
      <c r="J14" s="17">
        <v>0</v>
      </c>
      <c r="K14" s="9">
        <v>9</v>
      </c>
      <c r="L14" s="21"/>
      <c r="M14" s="121">
        <f t="shared" si="4"/>
        <v>0</v>
      </c>
      <c r="N14" s="121">
        <f>L14*1.035</f>
        <v>0</v>
      </c>
      <c r="O14" s="121">
        <f>L14*1.035</f>
        <v>0</v>
      </c>
      <c r="Q14" s="68" t="e">
        <f t="shared" si="5"/>
        <v>#DIV/0!</v>
      </c>
      <c r="R14" s="68" t="e">
        <f t="shared" si="6"/>
        <v>#DIV/0!</v>
      </c>
      <c r="S14" s="68" t="e">
        <f t="shared" si="6"/>
        <v>#DIV/0!</v>
      </c>
    </row>
    <row r="15" spans="1:19" x14ac:dyDescent="0.25">
      <c r="A15" s="90"/>
      <c r="B15" s="73"/>
      <c r="C15" s="80">
        <f t="shared" si="0"/>
        <v>0</v>
      </c>
      <c r="D15" s="115">
        <v>0</v>
      </c>
      <c r="E15" s="27">
        <f t="shared" si="1"/>
        <v>0</v>
      </c>
      <c r="F15" s="27">
        <f t="shared" si="2"/>
        <v>0</v>
      </c>
      <c r="G15" s="27">
        <f t="shared" si="2"/>
        <v>0</v>
      </c>
      <c r="H15" s="91">
        <f t="shared" si="3"/>
        <v>0</v>
      </c>
      <c r="J15" s="17">
        <v>0</v>
      </c>
      <c r="K15" s="9">
        <v>9</v>
      </c>
      <c r="L15" s="21"/>
      <c r="M15" s="121">
        <f t="shared" si="4"/>
        <v>0</v>
      </c>
      <c r="N15" s="121">
        <f>L15*1.035</f>
        <v>0</v>
      </c>
      <c r="O15" s="121">
        <f>L15*1.035</f>
        <v>0</v>
      </c>
      <c r="Q15" s="68" t="e">
        <f t="shared" si="5"/>
        <v>#DIV/0!</v>
      </c>
      <c r="R15" s="68" t="e">
        <f t="shared" si="6"/>
        <v>#DIV/0!</v>
      </c>
      <c r="S15" s="68" t="e">
        <f t="shared" si="6"/>
        <v>#DIV/0!</v>
      </c>
    </row>
    <row r="16" spans="1:19" x14ac:dyDescent="0.25">
      <c r="A16" s="90"/>
      <c r="B16" s="73"/>
      <c r="C16" s="80">
        <f t="shared" si="0"/>
        <v>0</v>
      </c>
      <c r="D16" s="115">
        <v>0</v>
      </c>
      <c r="E16" s="27">
        <f t="shared" si="1"/>
        <v>0</v>
      </c>
      <c r="F16" s="27">
        <f t="shared" si="2"/>
        <v>0</v>
      </c>
      <c r="G16" s="27">
        <f t="shared" si="2"/>
        <v>0</v>
      </c>
      <c r="H16" s="91">
        <f t="shared" si="3"/>
        <v>0</v>
      </c>
      <c r="J16" s="17">
        <v>0</v>
      </c>
      <c r="K16" s="9">
        <v>9</v>
      </c>
      <c r="L16" s="21"/>
      <c r="M16" s="121">
        <f t="shared" si="4"/>
        <v>0</v>
      </c>
      <c r="N16" s="121">
        <f>L16*1.035</f>
        <v>0</v>
      </c>
      <c r="O16" s="121">
        <f>L16*1.035</f>
        <v>0</v>
      </c>
      <c r="Q16" s="68" t="e">
        <f t="shared" si="5"/>
        <v>#DIV/0!</v>
      </c>
      <c r="R16" s="68" t="e">
        <f t="shared" si="6"/>
        <v>#DIV/0!</v>
      </c>
      <c r="S16" s="68" t="e">
        <f t="shared" si="6"/>
        <v>#DIV/0!</v>
      </c>
    </row>
    <row r="17" spans="1:19" ht="13" x14ac:dyDescent="0.3">
      <c r="A17" s="90"/>
      <c r="B17" s="73" t="s">
        <v>107</v>
      </c>
      <c r="C17" s="80">
        <f t="shared" si="0"/>
        <v>0</v>
      </c>
      <c r="D17" s="115">
        <v>0</v>
      </c>
      <c r="E17" s="27">
        <f t="shared" si="1"/>
        <v>0</v>
      </c>
      <c r="F17" s="27">
        <f t="shared" si="2"/>
        <v>0</v>
      </c>
      <c r="G17" s="27">
        <f t="shared" si="2"/>
        <v>0</v>
      </c>
      <c r="H17" s="91">
        <f t="shared" si="3"/>
        <v>0</v>
      </c>
      <c r="J17" s="17">
        <v>100000</v>
      </c>
      <c r="K17" s="9">
        <v>9</v>
      </c>
      <c r="L17" s="21"/>
      <c r="M17" s="122">
        <f t="shared" si="4"/>
        <v>100000</v>
      </c>
      <c r="N17" s="122">
        <f>M17*1.035</f>
        <v>103499.99999999999</v>
      </c>
      <c r="O17" s="122">
        <f>N17*1.035</f>
        <v>107122.49999999997</v>
      </c>
      <c r="Q17" s="69">
        <f t="shared" si="5"/>
        <v>0</v>
      </c>
      <c r="R17" s="69">
        <f t="shared" si="6"/>
        <v>0</v>
      </c>
      <c r="S17" s="69">
        <f t="shared" si="6"/>
        <v>0</v>
      </c>
    </row>
    <row r="18" spans="1:19" x14ac:dyDescent="0.25">
      <c r="A18" s="153"/>
      <c r="B18" s="154"/>
      <c r="C18" s="80"/>
      <c r="D18" s="83"/>
      <c r="E18" s="27"/>
      <c r="F18" s="27"/>
      <c r="G18" s="27"/>
      <c r="H18" s="91"/>
      <c r="J18" s="21"/>
      <c r="K18" s="21"/>
      <c r="L18" s="21"/>
    </row>
    <row r="19" spans="1:19" x14ac:dyDescent="0.25">
      <c r="A19" s="178" t="s">
        <v>31</v>
      </c>
      <c r="B19" s="179"/>
      <c r="C19" s="62"/>
      <c r="D19" s="62"/>
      <c r="E19" s="27">
        <f>ROUND(SUM(E12:E18),0)</f>
        <v>0</v>
      </c>
      <c r="F19" s="27">
        <f>ROUND(SUM(F12:F18),0)</f>
        <v>0</v>
      </c>
      <c r="G19" s="27">
        <f>ROUND(SUM(G12:G18),0)</f>
        <v>0</v>
      </c>
      <c r="H19" s="92">
        <f>ROUND(SUM(E19:G19),0)</f>
        <v>0</v>
      </c>
      <c r="J19" s="21"/>
      <c r="K19" s="21"/>
      <c r="L19" s="21"/>
      <c r="M19" s="35"/>
    </row>
    <row r="20" spans="1:19" ht="13" x14ac:dyDescent="0.3">
      <c r="A20" s="176" t="s">
        <v>29</v>
      </c>
      <c r="B20" s="177"/>
      <c r="C20" s="105" t="s">
        <v>86</v>
      </c>
      <c r="D20" s="2"/>
      <c r="E20" s="27"/>
      <c r="F20" s="27"/>
      <c r="G20" s="27"/>
      <c r="H20" s="93"/>
      <c r="J20" s="76" t="s">
        <v>42</v>
      </c>
      <c r="K20" s="76" t="s">
        <v>37</v>
      </c>
      <c r="L20" s="26"/>
      <c r="N20" s="35"/>
    </row>
    <row r="21" spans="1:19" x14ac:dyDescent="0.25">
      <c r="A21" s="180" t="s">
        <v>34</v>
      </c>
      <c r="B21" s="181"/>
      <c r="C21" s="80">
        <v>0</v>
      </c>
      <c r="D21" s="115">
        <v>0</v>
      </c>
      <c r="E21" s="27">
        <f>ROUND(J21*D21*C21,0)</f>
        <v>0</v>
      </c>
      <c r="F21" s="27">
        <f t="shared" ref="F21:G25" si="7">ROUND(E21*1.03,0)</f>
        <v>0</v>
      </c>
      <c r="G21" s="27">
        <f t="shared" si="7"/>
        <v>0</v>
      </c>
      <c r="H21" s="93">
        <f>ROUND(SUM(E21:G21),0)</f>
        <v>0</v>
      </c>
      <c r="J21" s="17">
        <v>55000</v>
      </c>
      <c r="K21" s="9">
        <v>12</v>
      </c>
      <c r="L21" s="20"/>
      <c r="M21" s="33"/>
      <c r="N21" s="18"/>
    </row>
    <row r="22" spans="1:19" x14ac:dyDescent="0.25">
      <c r="A22" s="153" t="s">
        <v>46</v>
      </c>
      <c r="B22" s="154"/>
      <c r="C22" s="80">
        <v>0</v>
      </c>
      <c r="D22" s="115">
        <v>0</v>
      </c>
      <c r="E22" s="27">
        <f>ROUND(J22*D22*C22,0)</f>
        <v>0</v>
      </c>
      <c r="F22" s="27">
        <f t="shared" si="7"/>
        <v>0</v>
      </c>
      <c r="G22" s="27">
        <f t="shared" si="7"/>
        <v>0</v>
      </c>
      <c r="H22" s="93">
        <f>ROUND(SUM(E22:G22),0)</f>
        <v>0</v>
      </c>
      <c r="J22" s="17">
        <v>24000</v>
      </c>
      <c r="K22" s="9">
        <v>12</v>
      </c>
      <c r="L22" s="21"/>
      <c r="M22" s="33"/>
      <c r="N22" s="34"/>
    </row>
    <row r="23" spans="1:19" ht="13" x14ac:dyDescent="0.3">
      <c r="A23" s="153" t="s">
        <v>47</v>
      </c>
      <c r="B23" s="154"/>
      <c r="C23" s="80">
        <v>0</v>
      </c>
      <c r="D23" s="115">
        <v>0</v>
      </c>
      <c r="E23" s="27">
        <v>0</v>
      </c>
      <c r="F23" s="27">
        <f t="shared" si="7"/>
        <v>0</v>
      </c>
      <c r="G23" s="27">
        <f t="shared" si="7"/>
        <v>0</v>
      </c>
      <c r="H23" s="93">
        <f>ROUND(SUM(E23:G23),0)</f>
        <v>0</v>
      </c>
      <c r="J23" s="17">
        <v>0</v>
      </c>
      <c r="K23" s="4">
        <v>0</v>
      </c>
      <c r="L23" s="21"/>
      <c r="M23" s="67" t="s">
        <v>129</v>
      </c>
      <c r="N23" s="34"/>
    </row>
    <row r="24" spans="1:19" ht="13" x14ac:dyDescent="0.3">
      <c r="A24" s="153" t="s">
        <v>48</v>
      </c>
      <c r="B24" s="154"/>
      <c r="C24" s="80">
        <v>0</v>
      </c>
      <c r="D24" s="115">
        <v>0</v>
      </c>
      <c r="E24" s="27">
        <v>0</v>
      </c>
      <c r="F24" s="27">
        <f t="shared" si="7"/>
        <v>0</v>
      </c>
      <c r="G24" s="27">
        <f t="shared" si="7"/>
        <v>0</v>
      </c>
      <c r="H24" s="93">
        <f>ROUND(SUM(E24:G24),0)</f>
        <v>0</v>
      </c>
      <c r="J24" s="17">
        <v>0</v>
      </c>
      <c r="K24" s="4">
        <v>0</v>
      </c>
      <c r="L24" s="21"/>
      <c r="M24" s="67" t="s">
        <v>74</v>
      </c>
      <c r="N24" s="34"/>
    </row>
    <row r="25" spans="1:19" x14ac:dyDescent="0.25">
      <c r="A25" s="153" t="s">
        <v>43</v>
      </c>
      <c r="B25" s="154"/>
      <c r="C25" s="80">
        <v>0</v>
      </c>
      <c r="D25" s="115">
        <v>0</v>
      </c>
      <c r="E25" s="27">
        <v>0</v>
      </c>
      <c r="F25" s="27">
        <f t="shared" si="7"/>
        <v>0</v>
      </c>
      <c r="G25" s="27">
        <f t="shared" si="7"/>
        <v>0</v>
      </c>
      <c r="H25" s="93">
        <f>ROUND(SUM(E25:G25),0)</f>
        <v>0</v>
      </c>
      <c r="J25" s="17">
        <v>0</v>
      </c>
      <c r="K25" s="9">
        <v>0</v>
      </c>
      <c r="L25" s="21"/>
      <c r="N25" s="34"/>
    </row>
    <row r="26" spans="1:19" ht="13" x14ac:dyDescent="0.3">
      <c r="A26" s="153"/>
      <c r="B26" s="154"/>
      <c r="C26" s="80"/>
      <c r="D26" s="83"/>
      <c r="E26" s="27"/>
      <c r="F26" s="27"/>
      <c r="G26" s="27"/>
      <c r="H26" s="93"/>
      <c r="J26" s="21"/>
      <c r="K26" s="21"/>
      <c r="L26" s="21"/>
      <c r="M26" s="67" t="s">
        <v>130</v>
      </c>
      <c r="P26" s="70" t="s">
        <v>131</v>
      </c>
    </row>
    <row r="27" spans="1:19" x14ac:dyDescent="0.25">
      <c r="A27" s="178" t="s">
        <v>50</v>
      </c>
      <c r="B27" s="179"/>
      <c r="C27" s="62"/>
      <c r="D27" s="62"/>
      <c r="E27" s="27">
        <f>ROUND(SUM(E21:E25),0)</f>
        <v>0</v>
      </c>
      <c r="F27" s="27">
        <f>ROUND(SUM(F21:F25),0)</f>
        <v>0</v>
      </c>
      <c r="G27" s="27">
        <f>ROUND(SUM(G21:G25),0)</f>
        <v>0</v>
      </c>
      <c r="H27" s="92">
        <f>ROUND(SUM(E27:G27),0)</f>
        <v>0</v>
      </c>
      <c r="J27" s="26"/>
      <c r="K27" s="26"/>
      <c r="L27" s="21"/>
      <c r="N27" s="35"/>
    </row>
    <row r="28" spans="1:19" ht="13" x14ac:dyDescent="0.3">
      <c r="A28" s="170" t="s">
        <v>30</v>
      </c>
      <c r="B28" s="171"/>
      <c r="C28" s="81"/>
      <c r="D28" s="5"/>
      <c r="E28" s="27"/>
      <c r="F28" s="27"/>
      <c r="G28" s="27"/>
      <c r="H28" s="93"/>
      <c r="J28" s="29"/>
      <c r="K28" s="20"/>
      <c r="L28" s="21"/>
      <c r="M28" s="33"/>
      <c r="N28" s="18"/>
    </row>
    <row r="29" spans="1:19" x14ac:dyDescent="0.25">
      <c r="A29" s="153" t="s">
        <v>33</v>
      </c>
      <c r="B29" s="154"/>
      <c r="C29" s="114">
        <v>0.32</v>
      </c>
      <c r="D29" s="115"/>
      <c r="E29" s="27">
        <f>ROUND(E19*$C$29,0)</f>
        <v>0</v>
      </c>
      <c r="F29" s="27">
        <f>ROUND(F19*$C$29,0)</f>
        <v>0</v>
      </c>
      <c r="G29" s="27">
        <f>ROUND(G19*$C$29,0)</f>
        <v>0</v>
      </c>
      <c r="H29" s="94">
        <f>ROUND(SUM(E29:G29),0)</f>
        <v>0</v>
      </c>
      <c r="J29" s="29"/>
      <c r="K29" s="21"/>
      <c r="L29" s="21"/>
      <c r="M29" s="33"/>
      <c r="N29" s="34"/>
    </row>
    <row r="30" spans="1:19" x14ac:dyDescent="0.25">
      <c r="A30" s="180" t="s">
        <v>34</v>
      </c>
      <c r="B30" s="181"/>
      <c r="C30" s="114">
        <v>0.23</v>
      </c>
      <c r="D30" s="115"/>
      <c r="E30" s="27">
        <f>ROUND(E21*$C$30,0)</f>
        <v>0</v>
      </c>
      <c r="F30" s="27">
        <f>ROUND(F21*$C$30,0)</f>
        <v>0</v>
      </c>
      <c r="G30" s="27">
        <f>ROUND(G21*$C$30,0)</f>
        <v>0</v>
      </c>
      <c r="H30" s="94">
        <f>ROUND(SUM(E30:G30),0)</f>
        <v>0</v>
      </c>
      <c r="J30" s="29"/>
      <c r="K30" s="21"/>
      <c r="L30" s="21"/>
      <c r="M30" s="33"/>
      <c r="N30" s="34"/>
    </row>
    <row r="31" spans="1:19" x14ac:dyDescent="0.25">
      <c r="A31" s="153" t="s">
        <v>44</v>
      </c>
      <c r="B31" s="154"/>
      <c r="C31" s="114">
        <v>0.02</v>
      </c>
      <c r="D31" s="115"/>
      <c r="E31" s="27">
        <f>ROUND((E22+E23+E24)*$C$31,0)</f>
        <v>0</v>
      </c>
      <c r="F31" s="27">
        <f>ROUND((F22+F23+F24)*$C$31,0)</f>
        <v>0</v>
      </c>
      <c r="G31" s="27">
        <f>ROUND((G22+G23+G24)*$C$31,0)</f>
        <v>0</v>
      </c>
      <c r="H31" s="94">
        <f>ROUND(SUM(E31:G31),0)</f>
        <v>0</v>
      </c>
      <c r="J31" s="29"/>
      <c r="K31" s="21"/>
      <c r="L31" s="21"/>
      <c r="N31" s="34"/>
    </row>
    <row r="32" spans="1:19" x14ac:dyDescent="0.25">
      <c r="A32" s="153" t="s">
        <v>43</v>
      </c>
      <c r="B32" s="154"/>
      <c r="C32" s="114">
        <v>0.12</v>
      </c>
      <c r="D32" s="115"/>
      <c r="E32" s="27">
        <f>ROUND(E25*$C$32,0)</f>
        <v>0</v>
      </c>
      <c r="F32" s="27">
        <f>ROUND(F25*$C$32,0)</f>
        <v>0</v>
      </c>
      <c r="G32" s="27">
        <f>ROUND(G25*$C$32,0)</f>
        <v>0</v>
      </c>
      <c r="H32" s="94">
        <f>ROUND(SUM(E32:G32),0)</f>
        <v>0</v>
      </c>
      <c r="J32" s="21"/>
      <c r="K32" s="21"/>
      <c r="L32" s="21"/>
      <c r="M32" s="33"/>
    </row>
    <row r="33" spans="1:14" x14ac:dyDescent="0.25">
      <c r="A33" s="153"/>
      <c r="B33" s="154"/>
      <c r="C33" s="106"/>
      <c r="D33" s="115"/>
      <c r="E33" s="11"/>
      <c r="F33" s="11"/>
      <c r="G33" s="11"/>
      <c r="H33" s="94"/>
      <c r="J33" s="21"/>
      <c r="K33" s="21"/>
      <c r="N33" s="19"/>
    </row>
    <row r="34" spans="1:14" x14ac:dyDescent="0.25">
      <c r="A34" s="178" t="s">
        <v>32</v>
      </c>
      <c r="B34" s="179"/>
      <c r="C34" s="63"/>
      <c r="D34" s="62"/>
      <c r="E34" s="11">
        <f>ROUND(SUM(E29:E32),0)</f>
        <v>0</v>
      </c>
      <c r="F34" s="11">
        <f>ROUND(SUM(F29:F32),0)</f>
        <v>0</v>
      </c>
      <c r="G34" s="11">
        <f>ROUND(SUM(G29:G32),0)</f>
        <v>0</v>
      </c>
      <c r="H34" s="95">
        <f>ROUND(SUM(E34:G34),0)</f>
        <v>0</v>
      </c>
      <c r="J34" s="21"/>
      <c r="K34" s="21"/>
      <c r="N34" s="25"/>
    </row>
    <row r="35" spans="1:14" ht="13" x14ac:dyDescent="0.3">
      <c r="A35" s="174" t="s">
        <v>6</v>
      </c>
      <c r="B35" s="175"/>
      <c r="C35" s="64"/>
      <c r="D35" s="64"/>
      <c r="E35" s="12">
        <f>ROUND(E34+E27+E19,0)</f>
        <v>0</v>
      </c>
      <c r="F35" s="12">
        <f>ROUND(F34+F27+F19,0)</f>
        <v>0</v>
      </c>
      <c r="G35" s="12">
        <f>ROUND(G34+G27+G19,0)</f>
        <v>0</v>
      </c>
      <c r="H35" s="96">
        <f>ROUND(SUM(E35:G35),0)</f>
        <v>0</v>
      </c>
      <c r="J35" s="22"/>
      <c r="K35" s="22"/>
      <c r="L35" s="22"/>
    </row>
    <row r="36" spans="1:14" ht="13" x14ac:dyDescent="0.3">
      <c r="A36" s="172"/>
      <c r="B36" s="173"/>
      <c r="C36" s="64"/>
      <c r="D36" s="2"/>
      <c r="E36" s="12"/>
      <c r="F36" s="12"/>
      <c r="G36" s="12"/>
      <c r="H36" s="97"/>
      <c r="J36" s="22"/>
      <c r="K36" s="22"/>
      <c r="L36" s="22"/>
    </row>
    <row r="37" spans="1:14" ht="13" x14ac:dyDescent="0.3">
      <c r="A37" s="174" t="s">
        <v>7</v>
      </c>
      <c r="B37" s="175"/>
      <c r="C37" s="64"/>
      <c r="D37" s="64"/>
      <c r="E37" s="11"/>
      <c r="F37" s="11"/>
      <c r="G37" s="11"/>
      <c r="H37" s="95"/>
      <c r="J37" s="21"/>
      <c r="K37" s="22"/>
      <c r="L37" s="22"/>
    </row>
    <row r="38" spans="1:14" ht="13" x14ac:dyDescent="0.3">
      <c r="A38" s="153" t="s">
        <v>124</v>
      </c>
      <c r="B38" s="154"/>
      <c r="C38" s="62"/>
      <c r="D38" s="4"/>
      <c r="E38" s="27">
        <v>0</v>
      </c>
      <c r="F38" s="27">
        <v>0</v>
      </c>
      <c r="G38" s="27">
        <v>0</v>
      </c>
      <c r="H38" s="91">
        <f>SUM(E38:G38)</f>
        <v>0</v>
      </c>
      <c r="M38" s="31" t="s">
        <v>127</v>
      </c>
      <c r="N38" s="31"/>
    </row>
    <row r="39" spans="1:14" ht="13" x14ac:dyDescent="0.3">
      <c r="A39" s="153" t="s">
        <v>125</v>
      </c>
      <c r="B39" s="154"/>
      <c r="C39" s="62"/>
      <c r="D39" s="4"/>
      <c r="E39" s="27">
        <v>0</v>
      </c>
      <c r="F39" s="27">
        <v>0</v>
      </c>
      <c r="G39" s="27">
        <v>0</v>
      </c>
      <c r="H39" s="91">
        <f>SUM(E39:G39)</f>
        <v>0</v>
      </c>
      <c r="M39" s="31" t="s">
        <v>128</v>
      </c>
      <c r="N39" s="31"/>
    </row>
    <row r="40" spans="1:14" ht="13" x14ac:dyDescent="0.3">
      <c r="A40" s="155" t="s">
        <v>126</v>
      </c>
      <c r="B40" s="156"/>
      <c r="C40" s="65"/>
      <c r="D40" s="116"/>
      <c r="E40" s="131">
        <f>ROUND(SUM(E38:E39),0)</f>
        <v>0</v>
      </c>
      <c r="F40" s="27">
        <f>ROUND(SUM(D40:D40),0)</f>
        <v>0</v>
      </c>
      <c r="G40" s="27">
        <f>ROUND(SUM(E40:E40),0)</f>
        <v>0</v>
      </c>
      <c r="H40" s="133">
        <f>SUM(E40:G40)</f>
        <v>0</v>
      </c>
    </row>
    <row r="41" spans="1:14" ht="13" x14ac:dyDescent="0.3">
      <c r="A41" s="176"/>
      <c r="B41" s="177"/>
      <c r="C41" s="64"/>
      <c r="D41" s="2"/>
      <c r="E41" s="11"/>
      <c r="F41" s="11"/>
      <c r="G41" s="11"/>
      <c r="H41" s="94"/>
      <c r="J41" s="21"/>
      <c r="K41" s="22"/>
      <c r="L41" s="22"/>
    </row>
    <row r="42" spans="1:14" ht="13" x14ac:dyDescent="0.3">
      <c r="A42" s="176" t="s">
        <v>8</v>
      </c>
      <c r="B42" s="177"/>
      <c r="C42" s="105" t="s">
        <v>86</v>
      </c>
      <c r="D42" s="2"/>
      <c r="E42" s="11"/>
      <c r="F42" s="11"/>
      <c r="G42" s="11"/>
      <c r="H42" s="94"/>
      <c r="J42" s="21"/>
      <c r="K42" s="21"/>
      <c r="L42" s="21"/>
    </row>
    <row r="43" spans="1:14" x14ac:dyDescent="0.25">
      <c r="A43" s="153" t="s">
        <v>13</v>
      </c>
      <c r="B43" s="154"/>
      <c r="C43" s="62">
        <f>'Travel Budget Example'!A14</f>
        <v>0</v>
      </c>
      <c r="D43" s="4"/>
      <c r="E43" s="11">
        <f>ROUND('Travel Budget Example'!D14,0)</f>
        <v>0</v>
      </c>
      <c r="F43" s="11">
        <f>E43</f>
        <v>0</v>
      </c>
      <c r="G43" s="11">
        <f>E43</f>
        <v>0</v>
      </c>
      <c r="H43" s="98">
        <f>ROUND(SUM(E43:G43),0)</f>
        <v>0</v>
      </c>
      <c r="J43" s="21"/>
      <c r="K43" s="21"/>
      <c r="L43" s="21"/>
      <c r="M43" s="119" t="s">
        <v>113</v>
      </c>
    </row>
    <row r="44" spans="1:14" x14ac:dyDescent="0.25">
      <c r="A44" s="153" t="s">
        <v>14</v>
      </c>
      <c r="B44" s="154"/>
      <c r="C44" s="62">
        <f>'Travel Budget Example'!A28</f>
        <v>0</v>
      </c>
      <c r="D44" s="4"/>
      <c r="E44" s="11">
        <f>ROUND('Travel Budget Example'!D28,0)</f>
        <v>0</v>
      </c>
      <c r="F44" s="11">
        <f>E44</f>
        <v>0</v>
      </c>
      <c r="G44" s="11">
        <f>E44</f>
        <v>0</v>
      </c>
      <c r="H44" s="98">
        <f>ROUND(SUM(E44:G44),0)</f>
        <v>0</v>
      </c>
      <c r="J44" s="21"/>
      <c r="K44" s="21"/>
      <c r="L44" s="21"/>
      <c r="M44" s="119" t="s">
        <v>115</v>
      </c>
    </row>
    <row r="45" spans="1:14" ht="13" x14ac:dyDescent="0.3">
      <c r="A45" s="155" t="s">
        <v>25</v>
      </c>
      <c r="B45" s="156"/>
      <c r="C45" s="65"/>
      <c r="D45" s="116"/>
      <c r="E45" s="12">
        <f>ROUND(SUM(E43:E44),0)</f>
        <v>0</v>
      </c>
      <c r="F45" s="12">
        <f>ROUND(SUM(F43:F44),0)</f>
        <v>0</v>
      </c>
      <c r="G45" s="12">
        <f>ROUND(SUM(G43:G44),0)</f>
        <v>0</v>
      </c>
      <c r="H45" s="96">
        <f>ROUND(SUM(E45:G45),0)</f>
        <v>0</v>
      </c>
      <c r="J45" s="22"/>
      <c r="K45" s="22"/>
      <c r="L45" s="22"/>
    </row>
    <row r="46" spans="1:14" ht="13" x14ac:dyDescent="0.3">
      <c r="A46" s="168"/>
      <c r="B46" s="169"/>
      <c r="C46" s="65"/>
      <c r="D46" s="117"/>
      <c r="E46" s="12"/>
      <c r="F46" s="12"/>
      <c r="G46" s="12"/>
      <c r="H46" s="97"/>
      <c r="J46" s="22"/>
      <c r="K46" s="22"/>
      <c r="L46" s="22"/>
    </row>
    <row r="47" spans="1:14" ht="12.75" customHeight="1" x14ac:dyDescent="0.3">
      <c r="A47" s="176" t="s">
        <v>9</v>
      </c>
      <c r="B47" s="177"/>
      <c r="C47" s="64"/>
      <c r="D47" s="2"/>
      <c r="E47" s="11"/>
      <c r="F47" s="11"/>
      <c r="G47" s="11"/>
      <c r="H47" s="94"/>
      <c r="J47" s="21"/>
      <c r="K47" s="21"/>
      <c r="L47" s="21"/>
      <c r="M47" s="31" t="s">
        <v>63</v>
      </c>
    </row>
    <row r="48" spans="1:14" ht="12.75" customHeight="1" x14ac:dyDescent="0.3">
      <c r="A48" s="153" t="s">
        <v>15</v>
      </c>
      <c r="B48" s="154"/>
      <c r="C48" s="62"/>
      <c r="D48" s="4"/>
      <c r="E48" s="11">
        <v>0</v>
      </c>
      <c r="F48" s="11">
        <v>0</v>
      </c>
      <c r="G48" s="11">
        <v>0</v>
      </c>
      <c r="H48" s="98">
        <f t="shared" ref="H48:H53" si="8">ROUND(SUM(E48:G48),0)</f>
        <v>0</v>
      </c>
      <c r="J48" s="21"/>
      <c r="K48" s="21"/>
      <c r="L48" s="21"/>
      <c r="M48" s="31" t="s">
        <v>64</v>
      </c>
    </row>
    <row r="49" spans="1:20" ht="12.75" customHeight="1" x14ac:dyDescent="0.3">
      <c r="A49" s="153" t="s">
        <v>16</v>
      </c>
      <c r="B49" s="154"/>
      <c r="C49" s="62"/>
      <c r="D49" s="4"/>
      <c r="E49" s="11">
        <v>0</v>
      </c>
      <c r="F49" s="11">
        <v>0</v>
      </c>
      <c r="G49" s="11">
        <v>0</v>
      </c>
      <c r="H49" s="98">
        <f t="shared" si="8"/>
        <v>0</v>
      </c>
      <c r="J49" s="21"/>
      <c r="K49" s="21"/>
      <c r="L49" s="21"/>
      <c r="M49" s="31" t="s">
        <v>65</v>
      </c>
    </row>
    <row r="50" spans="1:20" ht="12.75" customHeight="1" x14ac:dyDescent="0.3">
      <c r="A50" s="153" t="s">
        <v>17</v>
      </c>
      <c r="B50" s="154"/>
      <c r="C50" s="62"/>
      <c r="D50" s="4"/>
      <c r="E50" s="11">
        <v>0</v>
      </c>
      <c r="F50" s="11">
        <v>0</v>
      </c>
      <c r="G50" s="11">
        <v>0</v>
      </c>
      <c r="H50" s="98">
        <f t="shared" si="8"/>
        <v>0</v>
      </c>
      <c r="J50" s="21"/>
      <c r="K50" s="21"/>
      <c r="L50" s="21"/>
      <c r="M50" s="31" t="s">
        <v>66</v>
      </c>
    </row>
    <row r="51" spans="1:20" ht="12.75" customHeight="1" x14ac:dyDescent="0.3">
      <c r="A51" s="153" t="s">
        <v>18</v>
      </c>
      <c r="B51" s="154"/>
      <c r="C51" s="62"/>
      <c r="D51" s="4"/>
      <c r="E51" s="11">
        <v>0</v>
      </c>
      <c r="F51" s="11">
        <v>0</v>
      </c>
      <c r="G51" s="11">
        <v>0</v>
      </c>
      <c r="H51" s="98">
        <f t="shared" si="8"/>
        <v>0</v>
      </c>
      <c r="J51" s="21"/>
      <c r="K51" s="21"/>
      <c r="L51" s="21"/>
      <c r="M51" s="31" t="s">
        <v>67</v>
      </c>
    </row>
    <row r="52" spans="1:20" ht="12.75" customHeight="1" x14ac:dyDescent="0.25">
      <c r="A52" s="153" t="s">
        <v>19</v>
      </c>
      <c r="B52" s="154"/>
      <c r="C52" s="62"/>
      <c r="D52" s="4"/>
      <c r="E52" s="11">
        <v>0</v>
      </c>
      <c r="F52" s="11">
        <v>0</v>
      </c>
      <c r="G52" s="11">
        <v>0</v>
      </c>
      <c r="H52" s="98">
        <f t="shared" si="8"/>
        <v>0</v>
      </c>
      <c r="J52" s="21"/>
      <c r="K52" s="21"/>
      <c r="L52" s="21"/>
    </row>
    <row r="53" spans="1:20" ht="12.75" customHeight="1" x14ac:dyDescent="0.3">
      <c r="A53" s="155" t="s">
        <v>24</v>
      </c>
      <c r="B53" s="156"/>
      <c r="C53" s="65"/>
      <c r="D53" s="116"/>
      <c r="E53" s="12">
        <f>ROUND(SUM(E48:E52),0)</f>
        <v>0</v>
      </c>
      <c r="F53" s="12">
        <f>ROUND(SUM(F48:F52),0)</f>
        <v>0</v>
      </c>
      <c r="G53" s="12">
        <f>ROUND(SUM(G48:G52),0)</f>
        <v>0</v>
      </c>
      <c r="H53" s="12">
        <f t="shared" si="8"/>
        <v>0</v>
      </c>
      <c r="J53" s="22"/>
      <c r="K53" s="21"/>
      <c r="L53" s="21"/>
      <c r="M53" s="61"/>
    </row>
    <row r="54" spans="1:20" ht="12.75" customHeight="1" x14ac:dyDescent="0.3">
      <c r="A54" s="168"/>
      <c r="B54" s="169"/>
      <c r="C54" s="65"/>
      <c r="D54" s="117"/>
      <c r="E54" s="12"/>
      <c r="F54" s="12"/>
      <c r="G54" s="12"/>
      <c r="H54" s="98"/>
      <c r="J54" s="22"/>
      <c r="K54" s="21"/>
      <c r="L54" s="21"/>
    </row>
    <row r="55" spans="1:20" ht="13" x14ac:dyDescent="0.3">
      <c r="A55" s="170" t="s">
        <v>10</v>
      </c>
      <c r="B55" s="171"/>
      <c r="C55" s="107"/>
      <c r="D55" s="5"/>
      <c r="E55" s="11"/>
      <c r="F55" s="11"/>
      <c r="G55" s="11"/>
      <c r="H55" s="98"/>
      <c r="J55" s="21"/>
      <c r="K55" s="21"/>
      <c r="L55" s="21"/>
    </row>
    <row r="56" spans="1:20" x14ac:dyDescent="0.25">
      <c r="A56" s="153" t="s">
        <v>20</v>
      </c>
      <c r="B56" s="154"/>
      <c r="C56" s="62"/>
      <c r="D56" s="4"/>
      <c r="E56" s="11">
        <v>0</v>
      </c>
      <c r="F56" s="11">
        <v>0</v>
      </c>
      <c r="G56" s="11">
        <v>0</v>
      </c>
      <c r="H56" s="98">
        <f t="shared" ref="H56:H62" si="9">ROUND(SUM(E56:G56),0)</f>
        <v>0</v>
      </c>
      <c r="J56" s="21"/>
      <c r="K56" s="21"/>
      <c r="L56" s="21"/>
    </row>
    <row r="57" spans="1:20" x14ac:dyDescent="0.25">
      <c r="A57" s="153" t="s">
        <v>45</v>
      </c>
      <c r="B57" s="154"/>
      <c r="C57" s="62"/>
      <c r="D57" s="4"/>
      <c r="E57" s="11">
        <v>0</v>
      </c>
      <c r="F57" s="11">
        <v>0</v>
      </c>
      <c r="G57" s="11">
        <v>0</v>
      </c>
      <c r="H57" s="98">
        <f t="shared" si="9"/>
        <v>0</v>
      </c>
      <c r="J57" s="21"/>
      <c r="K57" s="21"/>
      <c r="L57" s="21"/>
    </row>
    <row r="58" spans="1:20" x14ac:dyDescent="0.25">
      <c r="A58" s="153" t="s">
        <v>21</v>
      </c>
      <c r="B58" s="154"/>
      <c r="C58" s="62"/>
      <c r="D58" s="4"/>
      <c r="E58" s="11">
        <v>0</v>
      </c>
      <c r="F58" s="11">
        <v>0</v>
      </c>
      <c r="G58" s="11">
        <v>0</v>
      </c>
      <c r="H58" s="98">
        <f t="shared" si="9"/>
        <v>0</v>
      </c>
      <c r="J58" s="21"/>
      <c r="K58" s="21"/>
      <c r="L58" s="21"/>
    </row>
    <row r="59" spans="1:20" x14ac:dyDescent="0.25">
      <c r="A59" s="153" t="s">
        <v>22</v>
      </c>
      <c r="B59" s="154"/>
      <c r="C59" s="62"/>
      <c r="D59" s="4"/>
      <c r="E59" s="11">
        <v>0</v>
      </c>
      <c r="F59" s="11">
        <v>0</v>
      </c>
      <c r="G59" s="11">
        <v>0</v>
      </c>
      <c r="H59" s="98">
        <f t="shared" si="9"/>
        <v>0</v>
      </c>
      <c r="J59" s="76" t="s">
        <v>38</v>
      </c>
      <c r="K59" s="76" t="s">
        <v>39</v>
      </c>
      <c r="L59" s="21"/>
      <c r="M59" s="119" t="s">
        <v>96</v>
      </c>
    </row>
    <row r="60" spans="1:20" ht="13" x14ac:dyDescent="0.3">
      <c r="A60" s="153" t="s">
        <v>28</v>
      </c>
      <c r="B60" s="154"/>
      <c r="C60" s="62">
        <f>C22</f>
        <v>0</v>
      </c>
      <c r="D60" s="4"/>
      <c r="E60" s="30">
        <f>ROUND((J60*1)*K60*C60,0)</f>
        <v>0</v>
      </c>
      <c r="F60" s="30">
        <f>E60</f>
        <v>0</v>
      </c>
      <c r="G60" s="30">
        <f>E60</f>
        <v>0</v>
      </c>
      <c r="H60" s="98">
        <f t="shared" si="9"/>
        <v>0</v>
      </c>
      <c r="J60" s="16">
        <f>369.65*1.05</f>
        <v>388.13249999999999</v>
      </c>
      <c r="K60" s="9">
        <v>24</v>
      </c>
      <c r="L60" s="23"/>
      <c r="M60" s="31" t="s">
        <v>95</v>
      </c>
      <c r="T60" s="70" t="s">
        <v>77</v>
      </c>
    </row>
    <row r="61" spans="1:20" ht="13" x14ac:dyDescent="0.3">
      <c r="A61" s="153" t="s">
        <v>80</v>
      </c>
      <c r="B61" s="154"/>
      <c r="C61" s="63"/>
      <c r="D61" s="4"/>
      <c r="E61" s="11">
        <v>0</v>
      </c>
      <c r="F61" s="11">
        <v>0</v>
      </c>
      <c r="G61" s="11">
        <v>0</v>
      </c>
      <c r="H61" s="98">
        <f t="shared" si="9"/>
        <v>0</v>
      </c>
      <c r="L61" s="24"/>
      <c r="M61" s="31" t="s">
        <v>69</v>
      </c>
    </row>
    <row r="62" spans="1:20" ht="13" x14ac:dyDescent="0.3">
      <c r="A62" s="155" t="s">
        <v>23</v>
      </c>
      <c r="B62" s="156"/>
      <c r="C62" s="65"/>
      <c r="D62" s="116"/>
      <c r="E62" s="12">
        <f>ROUND(SUM(E56:E61),0)</f>
        <v>0</v>
      </c>
      <c r="F62" s="12">
        <f>ROUND(SUM(F56:F61),0)</f>
        <v>0</v>
      </c>
      <c r="G62" s="12">
        <f>ROUND(SUM(G56:G61),0)</f>
        <v>0</v>
      </c>
      <c r="H62" s="12">
        <f t="shared" si="9"/>
        <v>0</v>
      </c>
      <c r="J62" s="22"/>
      <c r="K62" s="22"/>
      <c r="L62" s="21"/>
    </row>
    <row r="63" spans="1:20" ht="13" x14ac:dyDescent="0.3">
      <c r="A63" s="99"/>
      <c r="B63" s="85"/>
      <c r="C63" s="84"/>
      <c r="D63" s="118"/>
      <c r="E63" s="86"/>
      <c r="F63" s="86"/>
      <c r="G63" s="86"/>
      <c r="H63" s="100"/>
      <c r="J63" s="22"/>
      <c r="K63" s="22"/>
      <c r="L63" s="21"/>
    </row>
    <row r="64" spans="1:20" ht="13.5" thickBot="1" x14ac:dyDescent="0.35">
      <c r="A64" s="194" t="s">
        <v>11</v>
      </c>
      <c r="B64" s="195"/>
      <c r="C64" s="66"/>
      <c r="D64" s="66"/>
      <c r="E64" s="13">
        <f>ROUND(E35+E40+E45+E53+E62,0)</f>
        <v>0</v>
      </c>
      <c r="F64" s="13">
        <f>ROUND(F35+F40+F45+F53+F62,0)</f>
        <v>0</v>
      </c>
      <c r="G64" s="13">
        <f>ROUND(G35+G40+G45+G53+G62,0)</f>
        <v>0</v>
      </c>
      <c r="H64" s="101">
        <f>ROUND(SUM(E64:G64),0)</f>
        <v>0</v>
      </c>
      <c r="J64" s="22"/>
      <c r="K64" s="22"/>
      <c r="L64" s="22"/>
      <c r="M64" s="3"/>
    </row>
    <row r="65" spans="1:13" s="3" customFormat="1" ht="13" x14ac:dyDescent="0.3">
      <c r="A65" s="159" t="s">
        <v>97</v>
      </c>
      <c r="B65" s="160"/>
      <c r="C65" s="108"/>
      <c r="D65" s="8"/>
      <c r="E65" s="28">
        <f>ROUND(E64-E40-E59-E60,0)</f>
        <v>0</v>
      </c>
      <c r="F65" s="28">
        <f>ROUND(F64-F40-F59-F60,0)</f>
        <v>0</v>
      </c>
      <c r="G65" s="28">
        <f>ROUND(G64-G40-G59-G60,0)</f>
        <v>0</v>
      </c>
      <c r="H65" s="102">
        <f>ROUND(SUM(E65:G65),0)</f>
        <v>0</v>
      </c>
      <c r="I65" s="1"/>
      <c r="J65" s="21"/>
      <c r="K65" s="21"/>
      <c r="L65" s="21"/>
      <c r="M65" s="31" t="s">
        <v>70</v>
      </c>
    </row>
    <row r="66" spans="1:13" ht="13.5" thickBot="1" x14ac:dyDescent="0.35">
      <c r="A66" s="161" t="s">
        <v>40</v>
      </c>
      <c r="B66" s="162"/>
      <c r="C66" s="109">
        <v>0.52</v>
      </c>
      <c r="D66" s="10"/>
      <c r="E66" s="14">
        <f>ROUND(E65*$C$66,0)</f>
        <v>0</v>
      </c>
      <c r="F66" s="14">
        <f>ROUND(F65*$C$66,0)</f>
        <v>0</v>
      </c>
      <c r="G66" s="14">
        <f>ROUND(G65*$C$66,0)</f>
        <v>0</v>
      </c>
      <c r="H66" s="103">
        <f>ROUND(SUM(E66:G66),0)</f>
        <v>0</v>
      </c>
      <c r="J66" s="22"/>
      <c r="K66" s="21"/>
      <c r="L66" s="21"/>
      <c r="M66" s="31" t="s">
        <v>71</v>
      </c>
    </row>
    <row r="67" spans="1:13" ht="13.5" thickBot="1" x14ac:dyDescent="0.35">
      <c r="A67" s="163" t="s">
        <v>12</v>
      </c>
      <c r="B67" s="164"/>
      <c r="C67" s="75"/>
      <c r="D67" s="75"/>
      <c r="E67" s="15">
        <f>ROUND(E66+E64,0)</f>
        <v>0</v>
      </c>
      <c r="F67" s="15">
        <f>ROUND(F66+F64,0)</f>
        <v>0</v>
      </c>
      <c r="G67" s="15">
        <f>ROUND(G66+G64,0)</f>
        <v>0</v>
      </c>
      <c r="H67" s="104">
        <f>ROUND(SUM(E67:G67),0)</f>
        <v>0</v>
      </c>
      <c r="J67" s="22"/>
      <c r="K67" s="22"/>
      <c r="L67" s="22"/>
      <c r="M67" s="31" t="s">
        <v>72</v>
      </c>
    </row>
    <row r="68" spans="1:13" ht="12.75" customHeight="1" thickBot="1" x14ac:dyDescent="0.35">
      <c r="A68" s="165" t="s">
        <v>27</v>
      </c>
      <c r="B68" s="166"/>
      <c r="C68" s="166"/>
      <c r="D68" s="166"/>
      <c r="E68" s="166"/>
      <c r="F68" s="166"/>
      <c r="G68" s="167"/>
      <c r="H68" s="152">
        <f>H67</f>
        <v>0</v>
      </c>
      <c r="M68" s="31" t="s">
        <v>73</v>
      </c>
    </row>
    <row r="69" spans="1:13" ht="12.75" customHeight="1" x14ac:dyDescent="0.25">
      <c r="E69"/>
      <c r="F69"/>
      <c r="G69"/>
    </row>
    <row r="70" spans="1:13" x14ac:dyDescent="0.25">
      <c r="E70"/>
      <c r="F70"/>
      <c r="G70"/>
    </row>
    <row r="71" spans="1:13" ht="13" x14ac:dyDescent="0.3">
      <c r="A71" s="31" t="s">
        <v>49</v>
      </c>
      <c r="B71" s="31"/>
      <c r="C71" s="32"/>
      <c r="D71" s="32"/>
      <c r="E71" s="31"/>
      <c r="F71" s="31"/>
      <c r="G71" s="31"/>
      <c r="H71" s="31"/>
    </row>
    <row r="72" spans="1:13" ht="13" x14ac:dyDescent="0.3">
      <c r="A72" s="32" t="s">
        <v>81</v>
      </c>
      <c r="B72" s="32"/>
      <c r="C72" s="32"/>
      <c r="D72" s="32"/>
      <c r="E72" s="31"/>
      <c r="F72" s="31"/>
      <c r="G72" s="31"/>
      <c r="H72" s="31"/>
    </row>
    <row r="73" spans="1:13" x14ac:dyDescent="0.25">
      <c r="A73" s="120" t="s">
        <v>82</v>
      </c>
      <c r="E73"/>
      <c r="F73"/>
      <c r="G73"/>
    </row>
    <row r="74" spans="1:13" x14ac:dyDescent="0.25">
      <c r="E74"/>
      <c r="F74"/>
      <c r="G74"/>
    </row>
    <row r="75" spans="1:13" x14ac:dyDescent="0.25">
      <c r="E75"/>
      <c r="F75"/>
      <c r="G75"/>
    </row>
    <row r="76" spans="1:13" x14ac:dyDescent="0.25">
      <c r="E76"/>
      <c r="F76"/>
      <c r="G76"/>
    </row>
    <row r="77" spans="1:13" x14ac:dyDescent="0.25">
      <c r="E77"/>
      <c r="F77"/>
      <c r="G77"/>
    </row>
    <row r="78" spans="1:13" x14ac:dyDescent="0.25">
      <c r="E78"/>
      <c r="F78"/>
      <c r="G78"/>
    </row>
    <row r="79" spans="1:13" x14ac:dyDescent="0.25">
      <c r="E79"/>
      <c r="F79"/>
      <c r="G79"/>
    </row>
    <row r="80" spans="1:13" x14ac:dyDescent="0.25">
      <c r="E80"/>
      <c r="F80"/>
      <c r="G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</sheetData>
  <sheetProtection selectLockedCells="1" selectUnlockedCells="1"/>
  <mergeCells count="57">
    <mergeCell ref="A22:B22"/>
    <mergeCell ref="A31:B31"/>
    <mergeCell ref="A1:H1"/>
    <mergeCell ref="A7:H7"/>
    <mergeCell ref="J7:K7"/>
    <mergeCell ref="A8:B10"/>
    <mergeCell ref="E8:H8"/>
    <mergeCell ref="J10:K10"/>
    <mergeCell ref="A11:B11"/>
    <mergeCell ref="A18:B18"/>
    <mergeCell ref="A19:B19"/>
    <mergeCell ref="A20:B20"/>
    <mergeCell ref="A21:B21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2:B32"/>
    <mergeCell ref="A33:B33"/>
    <mergeCell ref="A49:B49"/>
    <mergeCell ref="A35:B35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68:G68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2:B62"/>
    <mergeCell ref="A64:B64"/>
    <mergeCell ref="A65:B65"/>
    <mergeCell ref="A66:B66"/>
    <mergeCell ref="A67:B67"/>
  </mergeCells>
  <hyperlinks>
    <hyperlink ref="T60" r:id="rId1" display="https://studentaccounts.ucf.edu/tf-graduate/" xr:uid="{00000000-0004-0000-0600-000000000000}"/>
    <hyperlink ref="P26" r:id="rId2" display="https://hr.ucf.edu/document/payroll-guidelines/" xr:uid="{6F7063BC-7FE0-47AF-A5B4-BDBA279C076E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F28"/>
  <sheetViews>
    <sheetView workbookViewId="0">
      <selection activeCell="A29" sqref="A29"/>
    </sheetView>
  </sheetViews>
  <sheetFormatPr defaultRowHeight="12.5" x14ac:dyDescent="0.25"/>
  <cols>
    <col min="2" max="2" width="50.1796875" customWidth="1"/>
  </cols>
  <sheetData>
    <row r="1" spans="1:6" ht="14" x14ac:dyDescent="0.3">
      <c r="A1" s="182" t="s">
        <v>85</v>
      </c>
      <c r="B1" s="182"/>
      <c r="C1" s="182"/>
      <c r="D1" s="182"/>
      <c r="E1" s="77"/>
      <c r="F1" s="77"/>
    </row>
    <row r="2" spans="1:6" ht="13" thickBot="1" x14ac:dyDescent="0.3"/>
    <row r="3" spans="1:6" ht="13.5" thickBot="1" x14ac:dyDescent="0.3">
      <c r="A3" s="196" t="s">
        <v>54</v>
      </c>
      <c r="B3" s="197"/>
      <c r="C3" s="197"/>
      <c r="D3" s="198"/>
    </row>
    <row r="4" spans="1:6" ht="15" thickBot="1" x14ac:dyDescent="0.4">
      <c r="A4" s="60" t="s">
        <v>57</v>
      </c>
      <c r="B4" s="55" t="s">
        <v>58</v>
      </c>
      <c r="C4" s="57" t="s">
        <v>55</v>
      </c>
      <c r="D4" s="56" t="s">
        <v>56</v>
      </c>
    </row>
    <row r="5" spans="1:6" ht="15" thickBot="1" x14ac:dyDescent="0.4">
      <c r="A5" s="45">
        <v>1</v>
      </c>
      <c r="B5" s="46" t="s">
        <v>93</v>
      </c>
      <c r="C5" s="58">
        <v>300</v>
      </c>
      <c r="D5" s="44">
        <f>A5*C5</f>
        <v>300</v>
      </c>
    </row>
    <row r="6" spans="1:6" ht="15" thickBot="1" x14ac:dyDescent="0.4">
      <c r="A6" s="45">
        <v>4</v>
      </c>
      <c r="B6" s="46" t="s">
        <v>89</v>
      </c>
      <c r="C6" s="59">
        <v>160</v>
      </c>
      <c r="D6" s="44">
        <f>A6*C6</f>
        <v>640</v>
      </c>
    </row>
    <row r="7" spans="1:6" ht="15" thickBot="1" x14ac:dyDescent="0.4">
      <c r="A7" s="45">
        <v>5</v>
      </c>
      <c r="B7" s="46" t="s">
        <v>90</v>
      </c>
      <c r="C7" s="59">
        <v>36</v>
      </c>
      <c r="D7" s="44">
        <f t="shared" ref="D7:D12" si="0">A7*C7</f>
        <v>180</v>
      </c>
    </row>
    <row r="8" spans="1:6" ht="15" thickBot="1" x14ac:dyDescent="0.4">
      <c r="A8" s="45">
        <v>5</v>
      </c>
      <c r="B8" s="46" t="s">
        <v>91</v>
      </c>
      <c r="C8" s="59">
        <v>12</v>
      </c>
      <c r="D8" s="44">
        <f t="shared" si="0"/>
        <v>60</v>
      </c>
    </row>
    <row r="9" spans="1:6" ht="15" thickBot="1" x14ac:dyDescent="0.4">
      <c r="A9" s="45">
        <v>0.44500000000000001</v>
      </c>
      <c r="B9" s="46" t="s">
        <v>92</v>
      </c>
      <c r="C9" s="82">
        <v>40</v>
      </c>
      <c r="D9" s="44">
        <f t="shared" si="0"/>
        <v>17.8</v>
      </c>
    </row>
    <row r="10" spans="1:6" ht="15" thickBot="1" x14ac:dyDescent="0.4">
      <c r="A10" s="45">
        <v>1</v>
      </c>
      <c r="B10" s="46" t="s">
        <v>88</v>
      </c>
      <c r="C10" s="59">
        <v>12</v>
      </c>
      <c r="D10" s="44">
        <f t="shared" si="0"/>
        <v>12</v>
      </c>
    </row>
    <row r="11" spans="1:6" ht="15" thickBot="1" x14ac:dyDescent="0.4">
      <c r="A11" s="45">
        <v>1</v>
      </c>
      <c r="B11" s="46" t="s">
        <v>87</v>
      </c>
      <c r="C11" s="59">
        <v>90</v>
      </c>
      <c r="D11" s="44">
        <f t="shared" si="0"/>
        <v>90</v>
      </c>
    </row>
    <row r="12" spans="1:6" ht="15" thickBot="1" x14ac:dyDescent="0.4">
      <c r="A12" s="45">
        <v>1</v>
      </c>
      <c r="B12" s="46" t="s">
        <v>59</v>
      </c>
      <c r="C12" s="59">
        <v>200</v>
      </c>
      <c r="D12" s="44">
        <f t="shared" si="0"/>
        <v>200</v>
      </c>
    </row>
    <row r="13" spans="1:6" ht="15" thickBot="1" x14ac:dyDescent="0.4">
      <c r="A13" s="51">
        <v>1</v>
      </c>
      <c r="B13" s="52" t="s">
        <v>60</v>
      </c>
      <c r="C13" s="53"/>
      <c r="D13" s="54">
        <f>ROUND(SUM(D5:D12),0)</f>
        <v>1500</v>
      </c>
    </row>
    <row r="14" spans="1:6" ht="15.5" thickTop="1" thickBot="1" x14ac:dyDescent="0.4">
      <c r="A14" s="47">
        <v>0</v>
      </c>
      <c r="B14" s="49" t="s">
        <v>61</v>
      </c>
      <c r="C14" s="48"/>
      <c r="D14" s="50">
        <f>ROUND(D13*A14,0)</f>
        <v>0</v>
      </c>
      <c r="F14" s="119" t="s">
        <v>114</v>
      </c>
    </row>
    <row r="16" spans="1:6" ht="13" thickBot="1" x14ac:dyDescent="0.3"/>
    <row r="17" spans="1:6" ht="13.5" thickBot="1" x14ac:dyDescent="0.3">
      <c r="A17" s="196" t="s">
        <v>62</v>
      </c>
      <c r="B17" s="197"/>
      <c r="C17" s="197"/>
      <c r="D17" s="198"/>
    </row>
    <row r="18" spans="1:6" ht="15" thickBot="1" x14ac:dyDescent="0.4">
      <c r="A18" s="60" t="s">
        <v>57</v>
      </c>
      <c r="B18" s="55" t="s">
        <v>58</v>
      </c>
      <c r="C18" s="57" t="s">
        <v>55</v>
      </c>
      <c r="D18" s="56" t="s">
        <v>56</v>
      </c>
    </row>
    <row r="19" spans="1:6" ht="15" thickBot="1" x14ac:dyDescent="0.4">
      <c r="A19" s="45">
        <v>1</v>
      </c>
      <c r="B19" s="46" t="s">
        <v>93</v>
      </c>
      <c r="C19" s="58">
        <v>800</v>
      </c>
      <c r="D19" s="44">
        <f>A19*C19</f>
        <v>800</v>
      </c>
    </row>
    <row r="20" spans="1:6" ht="15" thickBot="1" x14ac:dyDescent="0.4">
      <c r="A20" s="45">
        <v>4</v>
      </c>
      <c r="B20" s="46" t="s">
        <v>89</v>
      </c>
      <c r="C20" s="59">
        <v>250</v>
      </c>
      <c r="D20" s="44">
        <f>A20*C20</f>
        <v>1000</v>
      </c>
    </row>
    <row r="21" spans="1:6" ht="15" thickBot="1" x14ac:dyDescent="0.4">
      <c r="A21" s="45">
        <v>5</v>
      </c>
      <c r="B21" s="46" t="s">
        <v>90</v>
      </c>
      <c r="C21" s="59">
        <v>36</v>
      </c>
      <c r="D21" s="44">
        <f t="shared" ref="D21:D26" si="1">A21*C21</f>
        <v>180</v>
      </c>
    </row>
    <row r="22" spans="1:6" ht="15" thickBot="1" x14ac:dyDescent="0.4">
      <c r="A22" s="45">
        <v>5</v>
      </c>
      <c r="B22" s="46" t="s">
        <v>91</v>
      </c>
      <c r="C22" s="59">
        <v>12</v>
      </c>
      <c r="D22" s="44">
        <f t="shared" si="1"/>
        <v>60</v>
      </c>
    </row>
    <row r="23" spans="1:6" ht="15" thickBot="1" x14ac:dyDescent="0.4">
      <c r="A23" s="45">
        <v>0.44500000000000001</v>
      </c>
      <c r="B23" s="46" t="s">
        <v>92</v>
      </c>
      <c r="C23" s="82">
        <v>40</v>
      </c>
      <c r="D23" s="44">
        <f t="shared" si="1"/>
        <v>17.8</v>
      </c>
    </row>
    <row r="24" spans="1:6" ht="15" thickBot="1" x14ac:dyDescent="0.4">
      <c r="A24" s="45">
        <v>1</v>
      </c>
      <c r="B24" s="46" t="s">
        <v>88</v>
      </c>
      <c r="C24" s="59">
        <v>12</v>
      </c>
      <c r="D24" s="44">
        <f t="shared" si="1"/>
        <v>12</v>
      </c>
    </row>
    <row r="25" spans="1:6" ht="15" thickBot="1" x14ac:dyDescent="0.4">
      <c r="A25" s="45">
        <v>1</v>
      </c>
      <c r="B25" s="46" t="s">
        <v>87</v>
      </c>
      <c r="C25" s="59">
        <v>130</v>
      </c>
      <c r="D25" s="44">
        <f t="shared" si="1"/>
        <v>130</v>
      </c>
    </row>
    <row r="26" spans="1:6" ht="15" thickBot="1" x14ac:dyDescent="0.4">
      <c r="A26" s="45">
        <v>1</v>
      </c>
      <c r="B26" s="46" t="s">
        <v>59</v>
      </c>
      <c r="C26" s="59">
        <v>800</v>
      </c>
      <c r="D26" s="44">
        <f t="shared" si="1"/>
        <v>800</v>
      </c>
    </row>
    <row r="27" spans="1:6" ht="15" thickBot="1" x14ac:dyDescent="0.4">
      <c r="A27" s="51">
        <v>1</v>
      </c>
      <c r="B27" s="52" t="s">
        <v>60</v>
      </c>
      <c r="C27" s="53"/>
      <c r="D27" s="54">
        <f>ROUND(SUM(D19:D26),0)</f>
        <v>3000</v>
      </c>
    </row>
    <row r="28" spans="1:6" ht="15.5" thickTop="1" thickBot="1" x14ac:dyDescent="0.4">
      <c r="A28" s="47">
        <v>0</v>
      </c>
      <c r="B28" s="49" t="s">
        <v>61</v>
      </c>
      <c r="C28" s="48"/>
      <c r="D28" s="50">
        <f>ROUND(D27*A28,0)</f>
        <v>0</v>
      </c>
      <c r="F28" s="119" t="s">
        <v>114</v>
      </c>
    </row>
  </sheetData>
  <mergeCells count="3">
    <mergeCell ref="A3:D3"/>
    <mergeCell ref="A17:D17"/>
    <mergeCell ref="A1:D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P91"/>
  <sheetViews>
    <sheetView zoomScaleNormal="100" workbookViewId="0">
      <selection sqref="A1:P1"/>
    </sheetView>
  </sheetViews>
  <sheetFormatPr defaultRowHeight="12.5" x14ac:dyDescent="0.25"/>
  <sheetData>
    <row r="1" spans="1:16" ht="15.5" x14ac:dyDescent="0.35">
      <c r="A1" s="199" t="s">
        <v>94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91" spans="1:3" x14ac:dyDescent="0.25">
      <c r="A91" s="70"/>
      <c r="C91" s="70"/>
    </row>
  </sheetData>
  <mergeCells count="1">
    <mergeCell ref="A1:P1"/>
  </mergeCells>
  <hyperlinks>
    <hyperlink ref="A1" r:id="rId1" display="https://fa.ucf.edu/wp-content/uploads/sites/2/Travel_Reference_Guide.pdf" xr:uid="{00000000-0004-0000-0800-000000000000}"/>
  </hyperlinks>
  <pageMargins left="0.7" right="0.7" top="0.75" bottom="0.75" header="0.3" footer="0.3"/>
  <pageSetup scale="80" fitToHeight="0" orientation="landscape" r:id="rId2"/>
  <rowBreaks count="1" manualBreakCount="1">
    <brk id="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Cumulative Budget</vt:lpstr>
      <vt:lpstr>PI Budget - 3Yr</vt:lpstr>
      <vt:lpstr>Co-PI1 Budget - 3Yr</vt:lpstr>
      <vt:lpstr>Co-PI2 Budget - 3Yr</vt:lpstr>
      <vt:lpstr>Co-PI3 Budget - 3Yr</vt:lpstr>
      <vt:lpstr>Co-PI4 Budget - 3Yr</vt:lpstr>
      <vt:lpstr>Co-PI5 Budget - 3Yr</vt:lpstr>
      <vt:lpstr>Travel Budget Example</vt:lpstr>
      <vt:lpstr>Travel Reference Guide</vt:lpstr>
      <vt:lpstr>'Co-PI1 Budget - 3Yr'!Print_Area</vt:lpstr>
      <vt:lpstr>'Co-PI2 Budget - 3Yr'!Print_Area</vt:lpstr>
      <vt:lpstr>'Co-PI3 Budget - 3Yr'!Print_Area</vt:lpstr>
      <vt:lpstr>'Co-PI4 Budget - 3Yr'!Print_Area</vt:lpstr>
      <vt:lpstr>'Co-PI5 Budget - 3Yr'!Print_Area</vt:lpstr>
      <vt:lpstr>'Cumulative Budget'!Print_Area</vt:lpstr>
      <vt:lpstr>'PI Budget - 3Yr'!Print_Area</vt:lpstr>
    </vt:vector>
  </TitlesOfParts>
  <Company>University of Central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 Pre-Award</dc:creator>
  <cp:lastModifiedBy>Monique Gregory</cp:lastModifiedBy>
  <cp:lastPrinted>2022-07-21T14:04:26Z</cp:lastPrinted>
  <dcterms:created xsi:type="dcterms:W3CDTF">2009-01-21T15:59:47Z</dcterms:created>
  <dcterms:modified xsi:type="dcterms:W3CDTF">2023-08-01T14:16:25Z</dcterms:modified>
</cp:coreProperties>
</file>