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3_ncr:1_{06974806-BC6F-4725-9047-E0B336E857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3Yr" sheetId="1" r:id="rId2"/>
    <sheet name="Travel Budget Example" sheetId="4" r:id="rId3"/>
    <sheet name="Travel Reference Guide" sheetId="5" r:id="rId4"/>
  </sheets>
  <definedNames>
    <definedName name="_xlnm.Print_Area" localSheetId="0">'Cumulative Budget'!$A$2:$H$67</definedName>
    <definedName name="_xlnm.Print_Area" localSheetId="1">'PI Budget - 3Yr'!$A$2:$H$71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8" i="1" l="1"/>
  <c r="H20" i="1"/>
  <c r="F38" i="1"/>
  <c r="E38" i="1"/>
  <c r="H37" i="1"/>
  <c r="H36" i="1"/>
  <c r="F38" i="3"/>
  <c r="E38" i="3"/>
  <c r="G38" i="3" s="1"/>
  <c r="H38" i="3" s="1"/>
  <c r="H37" i="3"/>
  <c r="H36" i="3"/>
  <c r="M14" i="1"/>
  <c r="N14" i="1" s="1"/>
  <c r="M15" i="1"/>
  <c r="N15" i="1" s="1"/>
  <c r="O15" i="1" s="1"/>
  <c r="M12" i="1"/>
  <c r="N12" i="1" s="1"/>
  <c r="O12" i="1" s="1"/>
  <c r="G59" i="3"/>
  <c r="G57" i="3"/>
  <c r="G56" i="3"/>
  <c r="G55" i="3"/>
  <c r="G54" i="3"/>
  <c r="G50" i="3"/>
  <c r="G49" i="3"/>
  <c r="G48" i="3"/>
  <c r="G47" i="3"/>
  <c r="G46" i="3"/>
  <c r="H57" i="1"/>
  <c r="H57" i="3" s="1"/>
  <c r="H59" i="1"/>
  <c r="H56" i="1"/>
  <c r="H56" i="3" s="1"/>
  <c r="H55" i="1"/>
  <c r="H55" i="3" s="1"/>
  <c r="H54" i="1"/>
  <c r="H54" i="3" s="1"/>
  <c r="H47" i="1"/>
  <c r="H47" i="3" s="1"/>
  <c r="H48" i="1"/>
  <c r="H49" i="1"/>
  <c r="H49" i="3" s="1"/>
  <c r="H50" i="1"/>
  <c r="H46" i="1"/>
  <c r="H46" i="3" s="1"/>
  <c r="G51" i="1"/>
  <c r="F59" i="3"/>
  <c r="F57" i="3"/>
  <c r="F56" i="3"/>
  <c r="F55" i="3"/>
  <c r="F54" i="3"/>
  <c r="F50" i="3"/>
  <c r="F49" i="3"/>
  <c r="F48" i="3"/>
  <c r="F47" i="3"/>
  <c r="F46" i="3"/>
  <c r="H59" i="3"/>
  <c r="H48" i="3"/>
  <c r="H50" i="3"/>
  <c r="F51" i="1"/>
  <c r="D24" i="4"/>
  <c r="D10" i="4"/>
  <c r="G38" i="1" l="1"/>
  <c r="H38" i="1" s="1"/>
  <c r="O14" i="1"/>
  <c r="G51" i="3"/>
  <c r="F51" i="3"/>
  <c r="D20" i="3"/>
  <c r="D21" i="3"/>
  <c r="D22" i="3"/>
  <c r="D23" i="3"/>
  <c r="D19" i="3"/>
  <c r="E20" i="1"/>
  <c r="E21" i="1"/>
  <c r="E22" i="1"/>
  <c r="E23" i="1"/>
  <c r="E19" i="1"/>
  <c r="C42" i="1"/>
  <c r="C42" i="3" s="1"/>
  <c r="C41" i="1"/>
  <c r="C41" i="3" s="1"/>
  <c r="C58" i="1"/>
  <c r="E3" i="3"/>
  <c r="B3" i="3"/>
  <c r="B4" i="3"/>
  <c r="B5" i="3"/>
  <c r="B2" i="3"/>
  <c r="C64" i="3"/>
  <c r="H23" i="1" l="1"/>
  <c r="H23" i="3" s="1"/>
  <c r="F19" i="1"/>
  <c r="G19" i="1" s="1"/>
  <c r="G19" i="3" s="1"/>
  <c r="F23" i="1"/>
  <c r="G23" i="1" s="1"/>
  <c r="F22" i="1"/>
  <c r="F21" i="1"/>
  <c r="F20" i="1"/>
  <c r="E25" i="1"/>
  <c r="E58" i="1"/>
  <c r="J13" i="1"/>
  <c r="M13" i="1" s="1"/>
  <c r="N13" i="1" s="1"/>
  <c r="O13" i="1" s="1"/>
  <c r="E59" i="3"/>
  <c r="E57" i="3"/>
  <c r="E56" i="3"/>
  <c r="E55" i="3"/>
  <c r="E54" i="3"/>
  <c r="E50" i="3"/>
  <c r="E49" i="3"/>
  <c r="E48" i="3"/>
  <c r="E47" i="3"/>
  <c r="E46" i="3"/>
  <c r="E21" i="3"/>
  <c r="E22" i="3"/>
  <c r="C20" i="3"/>
  <c r="C21" i="3"/>
  <c r="C22" i="3"/>
  <c r="C23" i="3"/>
  <c r="C19" i="3"/>
  <c r="B13" i="3"/>
  <c r="B14" i="3"/>
  <c r="B15" i="3"/>
  <c r="B12" i="3"/>
  <c r="D13" i="3"/>
  <c r="D14" i="3"/>
  <c r="D15" i="3"/>
  <c r="D12" i="3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G30" i="1" l="1"/>
  <c r="G30" i="3" s="1"/>
  <c r="G23" i="3"/>
  <c r="H19" i="1"/>
  <c r="H19" i="3" s="1"/>
  <c r="F25" i="1"/>
  <c r="G20" i="1"/>
  <c r="G20" i="3" s="1"/>
  <c r="F22" i="3"/>
  <c r="G22" i="1"/>
  <c r="G22" i="3" s="1"/>
  <c r="G25" i="3" s="1"/>
  <c r="F21" i="3"/>
  <c r="G21" i="1"/>
  <c r="G21" i="3" s="1"/>
  <c r="G25" i="1"/>
  <c r="G28" i="1"/>
  <c r="G28" i="3" s="1"/>
  <c r="F58" i="1"/>
  <c r="G58" i="1" s="1"/>
  <c r="F30" i="1"/>
  <c r="F30" i="3" s="1"/>
  <c r="F23" i="3"/>
  <c r="F20" i="3"/>
  <c r="F29" i="1"/>
  <c r="F29" i="3" s="1"/>
  <c r="F19" i="3"/>
  <c r="F28" i="1"/>
  <c r="F28" i="3" s="1"/>
  <c r="D27" i="4"/>
  <c r="D28" i="4" s="1"/>
  <c r="E42" i="1" s="1"/>
  <c r="D13" i="4"/>
  <c r="D14" i="4" s="1"/>
  <c r="E41" i="1" s="1"/>
  <c r="C58" i="3"/>
  <c r="E23" i="3"/>
  <c r="E20" i="3"/>
  <c r="E51" i="3"/>
  <c r="H51" i="3" s="1"/>
  <c r="E19" i="3"/>
  <c r="H25" i="1" l="1"/>
  <c r="G60" i="1"/>
  <c r="G58" i="3"/>
  <c r="G60" i="3" s="1"/>
  <c r="H22" i="1"/>
  <c r="H22" i="3" s="1"/>
  <c r="H20" i="3"/>
  <c r="H58" i="1"/>
  <c r="H21" i="1"/>
  <c r="H21" i="3" s="1"/>
  <c r="G29" i="1"/>
  <c r="G29" i="3" s="1"/>
  <c r="E42" i="3"/>
  <c r="F42" i="1"/>
  <c r="F25" i="3"/>
  <c r="F60" i="1"/>
  <c r="F58" i="3"/>
  <c r="F60" i="3" s="1"/>
  <c r="E41" i="3"/>
  <c r="F41" i="1"/>
  <c r="H58" i="3"/>
  <c r="E58" i="3"/>
  <c r="E25" i="3"/>
  <c r="H25" i="3" l="1"/>
  <c r="F42" i="3"/>
  <c r="G42" i="1"/>
  <c r="G42" i="3" s="1"/>
  <c r="G41" i="1"/>
  <c r="E43" i="3"/>
  <c r="F43" i="1"/>
  <c r="F41" i="3"/>
  <c r="E60" i="3"/>
  <c r="H60" i="3" s="1"/>
  <c r="C13" i="1"/>
  <c r="C13" i="3" s="1"/>
  <c r="C14" i="1"/>
  <c r="C15" i="1"/>
  <c r="C15" i="3" s="1"/>
  <c r="H42" i="3" l="1"/>
  <c r="H42" i="1"/>
  <c r="G43" i="1"/>
  <c r="G41" i="3"/>
  <c r="G43" i="3" s="1"/>
  <c r="H41" i="1"/>
  <c r="F43" i="3"/>
  <c r="H43" i="3" s="1"/>
  <c r="C14" i="3"/>
  <c r="E14" i="1"/>
  <c r="C12" i="1"/>
  <c r="C12" i="3" s="1"/>
  <c r="H41" i="3" l="1"/>
  <c r="Q14" i="1"/>
  <c r="F14" i="1"/>
  <c r="R14" i="1" s="1"/>
  <c r="E29" i="1"/>
  <c r="H29" i="1" l="1"/>
  <c r="H29" i="3" s="1"/>
  <c r="F14" i="3"/>
  <c r="G14" i="1"/>
  <c r="E29" i="3"/>
  <c r="E51" i="1"/>
  <c r="H51" i="1" s="1"/>
  <c r="G14" i="3" l="1"/>
  <c r="S14" i="1"/>
  <c r="H14" i="1"/>
  <c r="E12" i="1"/>
  <c r="Q12" i="1" s="1"/>
  <c r="E12" i="3" l="1"/>
  <c r="F12" i="1"/>
  <c r="R12" i="1" s="1"/>
  <c r="E13" i="1"/>
  <c r="Q13" i="1" s="1"/>
  <c r="E14" i="3"/>
  <c r="E15" i="1"/>
  <c r="E30" i="1"/>
  <c r="E43" i="1"/>
  <c r="H43" i="1" s="1"/>
  <c r="H30" i="1" l="1"/>
  <c r="H30" i="3" s="1"/>
  <c r="Q15" i="1"/>
  <c r="G12" i="1"/>
  <c r="S12" i="1" s="1"/>
  <c r="E13" i="3"/>
  <c r="F13" i="1"/>
  <c r="R13" i="1" s="1"/>
  <c r="E15" i="3"/>
  <c r="E17" i="3" s="1"/>
  <c r="F15" i="1"/>
  <c r="R15" i="1" s="1"/>
  <c r="F12" i="3"/>
  <c r="E30" i="3"/>
  <c r="H14" i="3"/>
  <c r="E28" i="1"/>
  <c r="E17" i="1"/>
  <c r="F17" i="1" l="1"/>
  <c r="F27" i="1" s="1"/>
  <c r="F27" i="3" s="1"/>
  <c r="F32" i="3" s="1"/>
  <c r="H12" i="1"/>
  <c r="H12" i="3" s="1"/>
  <c r="G12" i="3"/>
  <c r="H28" i="1"/>
  <c r="H28" i="3" s="1"/>
  <c r="F15" i="3"/>
  <c r="G15" i="1"/>
  <c r="F13" i="3"/>
  <c r="G13" i="1"/>
  <c r="E27" i="1"/>
  <c r="E32" i="1" s="1"/>
  <c r="E28" i="3"/>
  <c r="F32" i="1" l="1"/>
  <c r="F33" i="1" s="1"/>
  <c r="F62" i="1"/>
  <c r="F63" i="1" s="1"/>
  <c r="F64" i="1" s="1"/>
  <c r="F65" i="1" s="1"/>
  <c r="G15" i="3"/>
  <c r="S15" i="1"/>
  <c r="H15" i="1"/>
  <c r="H15" i="3" s="1"/>
  <c r="H13" i="1"/>
  <c r="H13" i="3" s="1"/>
  <c r="S13" i="1"/>
  <c r="G17" i="1"/>
  <c r="G27" i="1" s="1"/>
  <c r="G32" i="1" s="1"/>
  <c r="G13" i="3"/>
  <c r="G17" i="3" s="1"/>
  <c r="F17" i="3"/>
  <c r="F33" i="3" s="1"/>
  <c r="E33" i="1"/>
  <c r="E27" i="3"/>
  <c r="E32" i="3" s="1"/>
  <c r="F62" i="3" l="1"/>
  <c r="F63" i="3" s="1"/>
  <c r="F64" i="3" s="1"/>
  <c r="F65" i="3" s="1"/>
  <c r="G27" i="3"/>
  <c r="G32" i="3" s="1"/>
  <c r="H32" i="3" s="1"/>
  <c r="H27" i="1"/>
  <c r="H27" i="3" s="1"/>
  <c r="G33" i="1"/>
  <c r="H32" i="1"/>
  <c r="H17" i="3"/>
  <c r="H17" i="1"/>
  <c r="E33" i="3"/>
  <c r="E62" i="3" s="1"/>
  <c r="E63" i="3" s="1"/>
  <c r="G62" i="1" l="1"/>
  <c r="G63" i="1" s="1"/>
  <c r="G64" i="1" s="1"/>
  <c r="G65" i="1" s="1"/>
  <c r="G33" i="3"/>
  <c r="H33" i="1"/>
  <c r="G62" i="3" l="1"/>
  <c r="H33" i="3"/>
  <c r="E60" i="1"/>
  <c r="H60" i="1" l="1"/>
  <c r="E62" i="1"/>
  <c r="E63" i="1" s="1"/>
  <c r="G63" i="3"/>
  <c r="H62" i="3"/>
  <c r="H62" i="1"/>
  <c r="E64" i="3"/>
  <c r="G64" i="3" l="1"/>
  <c r="G65" i="3" s="1"/>
  <c r="H63" i="3"/>
  <c r="H63" i="1"/>
  <c r="E65" i="3"/>
  <c r="H65" i="3" s="1"/>
  <c r="H64" i="3" l="1"/>
  <c r="H66" i="3"/>
  <c r="E64" i="1"/>
  <c r="H64" i="1" s="1"/>
  <c r="E65" i="1" l="1"/>
  <c r="H65" i="1" s="1"/>
  <c r="H66" i="1" l="1"/>
</calcChain>
</file>

<file path=xl/sharedStrings.xml><?xml version="1.0" encoding="utf-8"?>
<sst xmlns="http://schemas.openxmlformats.org/spreadsheetml/2006/main" count="213" uniqueCount="118">
  <si>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</si>
  <si>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</si>
  <si>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</si>
  <si>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</si>
  <si>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</si>
  <si>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</si>
  <si>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</si>
  <si>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</si>
  <si>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</si>
  <si>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</si>
  <si>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</si>
  <si>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</si>
  <si>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</si>
  <si>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</si>
  <si>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</si>
  <si>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</si>
  <si>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</si>
  <si>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</si>
  <si>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</si>
  <si>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</si>
  <si>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</si>
  <si>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</si>
  <si>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</si>
  <si>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</si>
  <si>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</si>
  <si>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</si>
  <si>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</si>
  <si>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</si>
  <si>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</si>
  <si>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</si>
  <si>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</si>
  <si>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</si>
  <si>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</si>
  <si>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</si>
  <si>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</si>
  <si>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</si>
  <si>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</si>
  <si>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</si>
  <si>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</si>
  <si>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</si>
  <si>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</si>
  <si>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</si>
  <si>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</si>
  <si>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</si>
  <si>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</si>
  <si>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</si>
  <si>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</si>
  <si>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</si>
  <si>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</si>
  <si>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</si>
  <si>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</si>
  <si>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</si>
  <si>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</si>
  <si>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</si>
  <si>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</si>
  <si>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</si>
  <si>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</si>
  <si>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</si>
  <si>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</si>
  <si>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</si>
  <si>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</si>
  <si>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</si>
  <si>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</si>
  <si>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>Dr. XXX (Academic/Summer/Calendar)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</si>
  <si>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</si>
  <si>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</si>
  <si>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</si>
  <si>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</si>
  <si>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</si>
  <si>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</si>
  <si>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</si>
  <si>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</si>
  <si>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</si>
  <si>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</si>
  <si>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</si>
  <si>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</si>
  <si>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</si>
  <si>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</si>
  <si>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r>
      <t>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</si>
  <si>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Dr. XXX (Academic/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>/Calendar)</t>
    </r>
  </si>
  <si>
    <r>
      <t>Dr. XXX (Academic/Summer/</t>
    </r>
    <r>
      <rPr>
        <b/>
        <sz val="10"/>
        <rFont val="Arial"/>
        <family val="2"/>
      </rPr>
      <t>Calendar</t>
    </r>
    <r>
      <rPr>
        <sz val="10"/>
        <rFont val="Arial"/>
        <family val="2"/>
      </rPr>
      <t>)</t>
    </r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</si>
  <si>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</si>
  <si>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</si>
  <si>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</si>
  <si>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</si>
  <si>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</si>
  <si>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</si>
  <si>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</si>
  <si>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</si>
  <si>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</si>
  <si>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</si>
  <si>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</si>
  <si>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</si>
  <si>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</si>
  <si>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</si>
  <si>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</si>
  <si>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</si>
  <si>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</si>
  <si>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</si>
  <si>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</si>
  <si>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</si>
  <si>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</si>
  <si>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</si>
  <si>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Repeat as needed.</t>
  </si>
  <si>
    <t>Year 2</t>
  </si>
  <si>
    <t>Year 3</t>
  </si>
  <si>
    <t>Input the current salary in cell J12, corresponding months in cell K12 and effort in cell D12. The appropriate months and year 1 salary will auto-populate.</t>
  </si>
  <si>
    <t>Insert the number of travelers in cell A14 and it will auto-populate in cell c38 on the Single PI Budget - 3Yr tab.</t>
  </si>
  <si>
    <t>Insert the number of travelers in cell A14 and it will auto-populate in cell c39 on the Single PI Budget - 3Yr tab.</t>
  </si>
  <si>
    <t>Update the Travel Budget Example tab as needed and the values will auto-populate in the Single PI Budget - 3Yr tab.</t>
  </si>
  <si>
    <t>Equipment</t>
  </si>
  <si>
    <t>Asset Build</t>
  </si>
  <si>
    <t>Total Equipment Costs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</si>
  <si>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</si>
  <si>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</si>
  <si>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 xml:space="preserve">OPS students are paid minimun $12/hr based on an estimated number of hours per week over the course of 4.5 months fall/spring (1 semester) or 3 months summer. </t>
  </si>
  <si>
    <t xml:space="preserve">For additional payroll information see, </t>
  </si>
  <si>
    <t>hr.ucf.edu/document/payroll-guidelines/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</si>
</sst>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4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sz val="9"/>
      <name val="Arial"/>
      <family val="2"/>
    </font>
    <font>
      <b/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8" xfId="0" applyNumberFormat="1" applyFont="1" applyBorder="1" applyAlignment="1">
      <alignment vertical="center"/>
    </xf>
    <xf numFmtId="0" fontId="12" fillId="0" borderId="17" xfId="0" applyFont="1" applyBorder="1"/>
    <xf numFmtId="0" fontId="1" fillId="0" borderId="12" xfId="0" applyFont="1" applyBorder="1" applyAlignment="1">
      <alignment vertical="center"/>
    </xf>
    <xf numFmtId="0" fontId="13" fillId="0" borderId="17" xfId="0" applyFont="1" applyBorder="1"/>
    <xf numFmtId="0" fontId="13" fillId="0" borderId="18" xfId="0" applyFont="1" applyBorder="1"/>
    <xf numFmtId="0" fontId="4" fillId="0" borderId="18" xfId="0" applyFont="1" applyBorder="1" applyAlignment="1">
      <alignment vertical="center"/>
    </xf>
    <xf numFmtId="6" fontId="4" fillId="0" borderId="18" xfId="0" applyNumberFormat="1" applyFont="1" applyBorder="1" applyAlignment="1">
      <alignment vertical="center"/>
    </xf>
    <xf numFmtId="0" fontId="13" fillId="2" borderId="19" xfId="0" applyFont="1" applyFill="1" applyBorder="1"/>
    <xf numFmtId="0" fontId="4" fillId="2" borderId="20" xfId="0" applyFont="1" applyFill="1" applyBorder="1" applyAlignment="1">
      <alignment vertical="center"/>
    </xf>
    <xf numFmtId="0" fontId="13" fillId="2" borderId="20" xfId="0" applyFont="1" applyFill="1" applyBorder="1"/>
    <xf numFmtId="6" fontId="4" fillId="2" borderId="2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6" fontId="1" fillId="0" borderId="15" xfId="0" applyNumberFormat="1" applyFont="1" applyBorder="1" applyAlignment="1">
      <alignment vertical="center"/>
    </xf>
    <xf numFmtId="6" fontId="1" fillId="0" borderId="17" xfId="0" applyNumberFormat="1" applyFont="1" applyBorder="1" applyAlignment="1">
      <alignment vertical="center"/>
    </xf>
    <xf numFmtId="0" fontId="15" fillId="2" borderId="17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1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2" xfId="0" applyFont="1" applyFill="1" applyBorder="1" applyAlignment="1">
      <alignment horizontal="left"/>
    </xf>
    <xf numFmtId="0" fontId="4" fillId="0" borderId="22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8" xfId="0" applyFont="1" applyBorder="1"/>
    <xf numFmtId="0" fontId="4" fillId="0" borderId="29" xfId="0" applyFont="1" applyBorder="1" applyAlignment="1">
      <alignment horizontal="center"/>
    </xf>
    <xf numFmtId="42" fontId="0" fillId="0" borderId="27" xfId="0" applyNumberFormat="1" applyBorder="1"/>
    <xf numFmtId="0" fontId="1" fillId="0" borderId="31" xfId="0" applyFont="1" applyBorder="1"/>
    <xf numFmtId="164" fontId="0" fillId="0" borderId="27" xfId="3" applyNumberFormat="1" applyFont="1" applyBorder="1"/>
    <xf numFmtId="164" fontId="0" fillId="2" borderId="27" xfId="3" applyNumberFormat="1" applyFont="1" applyFill="1" applyBorder="1"/>
    <xf numFmtId="164" fontId="0" fillId="0" borderId="27" xfId="3" applyNumberFormat="1" applyFont="1" applyFill="1" applyBorder="1"/>
    <xf numFmtId="164" fontId="0" fillId="0" borderId="27" xfId="1" applyNumberFormat="1" applyFont="1" applyBorder="1"/>
    <xf numFmtId="164" fontId="0" fillId="2" borderId="27" xfId="1" applyNumberFormat="1" applyFont="1" applyFill="1" applyBorder="1"/>
    <xf numFmtId="164" fontId="4" fillId="2" borderId="27" xfId="1" applyNumberFormat="1" applyFont="1" applyFill="1" applyBorder="1"/>
    <xf numFmtId="164" fontId="4" fillId="0" borderId="27" xfId="1" applyNumberFormat="1" applyFont="1" applyBorder="1"/>
    <xf numFmtId="164" fontId="1" fillId="0" borderId="27" xfId="1" applyNumberFormat="1" applyFont="1" applyBorder="1"/>
    <xf numFmtId="0" fontId="4" fillId="0" borderId="32" xfId="0" applyFont="1" applyBorder="1" applyAlignment="1">
      <alignment horizontal="left"/>
    </xf>
    <xf numFmtId="164" fontId="4" fillId="0" borderId="27" xfId="1" applyNumberFormat="1" applyFont="1" applyFill="1" applyBorder="1"/>
    <xf numFmtId="164" fontId="4" fillId="2" borderId="34" xfId="1" applyNumberFormat="1" applyFont="1" applyFill="1" applyBorder="1"/>
    <xf numFmtId="164" fontId="0" fillId="2" borderId="29" xfId="1" applyNumberFormat="1" applyFont="1" applyFill="1" applyBorder="1"/>
    <xf numFmtId="164" fontId="0" fillId="2" borderId="34" xfId="1" applyNumberFormat="1" applyFont="1" applyFill="1" applyBorder="1"/>
    <xf numFmtId="164" fontId="4" fillId="2" borderId="36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42" fontId="0" fillId="2" borderId="2" xfId="0" applyNumberFormat="1" applyFill="1" applyBorder="1"/>
    <xf numFmtId="42" fontId="4" fillId="3" borderId="42" xfId="0" applyNumberFormat="1" applyFont="1" applyFill="1" applyBorder="1" applyAlignment="1">
      <alignment horizontal="right"/>
    </xf>
    <xf numFmtId="42" fontId="4" fillId="3" borderId="43" xfId="0" applyNumberFormat="1" applyFont="1" applyFill="1" applyBorder="1" applyAlignment="1">
      <alignment horizontal="right"/>
    </xf>
    <xf numFmtId="164" fontId="3" fillId="0" borderId="0" xfId="0" applyNumberFormat="1" applyFont="1"/>
    <xf numFmtId="44" fontId="3" fillId="0" borderId="0" xfId="0" applyNumberFormat="1" applyFont="1" applyAlignment="1">
      <alignment horizontal="center"/>
    </xf>
    <xf numFmtId="165" fontId="21" fillId="0" borderId="0" xfId="2" applyNumberFormat="1" applyFont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4" fillId="2" borderId="1" xfId="3" applyNumberFormat="1" applyFont="1" applyFill="1" applyBorder="1"/>
    <xf numFmtId="164" fontId="4" fillId="2" borderId="27" xfId="3" applyNumberFormat="1" applyFont="1" applyFill="1" applyBorder="1"/>
    <xf numFmtId="9" fontId="1" fillId="2" borderId="3" xfId="4" applyFont="1" applyFill="1" applyBorder="1" applyAlignment="1">
      <alignment horizontal="right"/>
    </xf>
    <xf numFmtId="164" fontId="4" fillId="3" borderId="36" xfId="1" applyNumberFormat="1" applyFont="1" applyFill="1" applyBorder="1" applyAlignment="1">
      <alignment horizontal="center"/>
    </xf>
    <xf numFmtId="0" fontId="1" fillId="0" borderId="3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2" borderId="3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42" fontId="4" fillId="3" borderId="14" xfId="0" applyNumberFormat="1" applyFont="1" applyFill="1" applyBorder="1" applyAlignment="1">
      <alignment horizontal="right"/>
    </xf>
    <xf numFmtId="0" fontId="5" fillId="0" borderId="3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30" xfId="0" applyFont="1" applyBorder="1"/>
    <xf numFmtId="0" fontId="5" fillId="0" borderId="3" xfId="0" applyFont="1" applyBorder="1"/>
    <xf numFmtId="0" fontId="4" fillId="2" borderId="30" xfId="0" applyFont="1" applyFill="1" applyBorder="1"/>
    <xf numFmtId="0" fontId="4" fillId="2" borderId="3" xfId="0" applyFont="1" applyFill="1" applyBorder="1"/>
    <xf numFmtId="0" fontId="4" fillId="0" borderId="30" xfId="0" applyFont="1" applyBorder="1"/>
    <xf numFmtId="0" fontId="4" fillId="0" borderId="3" xfId="0" applyFont="1" applyBorder="1"/>
    <xf numFmtId="0" fontId="1" fillId="2" borderId="3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" xfId="0" applyBorder="1" applyAlignment="1">
      <alignment horizontal="right"/>
    </xf>
    <xf numFmtId="0" fontId="18" fillId="0" borderId="0" xfId="0" applyFont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4" fillId="3" borderId="38" xfId="1" applyNumberFormat="1" applyFont="1" applyFill="1" applyBorder="1" applyAlignment="1">
      <alignment horizontal="center"/>
    </xf>
    <xf numFmtId="164" fontId="4" fillId="3" borderId="41" xfId="1" applyNumberFormat="1" applyFont="1" applyFill="1" applyBorder="1" applyAlignment="1">
      <alignment horizontal="center"/>
    </xf>
    <xf numFmtId="42" fontId="4" fillId="3" borderId="37" xfId="0" applyNumberFormat="1" applyFont="1" applyFill="1" applyBorder="1" applyAlignment="1">
      <alignment horizontal="right"/>
    </xf>
    <xf numFmtId="42" fontId="4" fillId="3" borderId="5" xfId="0" applyNumberFormat="1" applyFont="1" applyFill="1" applyBorder="1" applyAlignment="1">
      <alignment horizontal="right"/>
    </xf>
    <xf numFmtId="42" fontId="4" fillId="3" borderId="39" xfId="0" applyNumberFormat="1" applyFont="1" applyFill="1" applyBorder="1" applyAlignment="1">
      <alignment horizontal="right"/>
    </xf>
    <xf numFmtId="42" fontId="4" fillId="3" borderId="40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D11F4-5E9E-7AD6-C94D-07A887E4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4BA4-2EF9-AFE2-8299-6FD6A9063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R598"/>
  <sheetViews>
    <sheetView tabSelected="1" zoomScale="90" zoomScaleNormal="90" workbookViewId="0">
      <selection activeCell="A66" sqref="A66:G66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7" width="12.81640625" style="7" customWidth="1"/>
    <col min="8" max="8" width="12.81640625" customWidth="1"/>
    <col min="9" max="9" width="5.7265625" customWidth="1"/>
    <col min="10" max="10" width="10.7265625" customWidth="1"/>
  </cols>
  <sheetData>
    <row r="1" spans="1:8" ht="14" x14ac:dyDescent="0.3">
      <c r="A1" s="162" t="s">
        <v>87</v>
      </c>
      <c r="B1" s="162"/>
      <c r="C1" s="162"/>
      <c r="D1" s="162"/>
      <c r="E1" s="162"/>
      <c r="F1" s="162"/>
      <c r="G1" s="162"/>
      <c r="H1" s="162"/>
    </row>
    <row r="2" spans="1:8" ht="13" x14ac:dyDescent="0.25">
      <c r="A2" s="40" t="s">
        <v>76</v>
      </c>
      <c r="B2" s="71">
        <f>'PI Budget - 3Yr'!B2</f>
        <v>0</v>
      </c>
      <c r="C2" s="71"/>
      <c r="D2" s="71"/>
      <c r="E2" s="71"/>
      <c r="F2" s="71"/>
      <c r="G2" s="71"/>
      <c r="H2" s="71"/>
    </row>
    <row r="3" spans="1:8" ht="13" x14ac:dyDescent="0.25">
      <c r="A3" s="40" t="s">
        <v>82</v>
      </c>
      <c r="B3" s="71">
        <f>'PI Budget - 3Yr'!B3</f>
        <v>0</v>
      </c>
      <c r="C3" s="40" t="s">
        <v>102</v>
      </c>
      <c r="E3" s="70">
        <f>'PI Budget - 3Yr'!E3</f>
        <v>0</v>
      </c>
      <c r="F3" s="70"/>
      <c r="G3" s="70"/>
    </row>
    <row r="4" spans="1:8" ht="12.75" customHeight="1" x14ac:dyDescent="0.25">
      <c r="A4" s="42" t="s">
        <v>35</v>
      </c>
      <c r="B4" s="72">
        <f>'PI Budget - 3Yr'!B4</f>
        <v>0</v>
      </c>
      <c r="C4" s="72"/>
      <c r="D4" s="72"/>
      <c r="E4" s="72"/>
      <c r="F4" s="72"/>
      <c r="G4" s="72"/>
      <c r="H4" s="72"/>
    </row>
    <row r="5" spans="1:8" ht="12.75" customHeight="1" x14ac:dyDescent="0.25">
      <c r="A5" s="42" t="s">
        <v>77</v>
      </c>
      <c r="B5" s="72">
        <f>'PI Budget - 3Yr'!B5</f>
        <v>0</v>
      </c>
      <c r="C5" s="72"/>
      <c r="D5" s="72"/>
      <c r="E5" s="72"/>
      <c r="F5" s="72"/>
      <c r="G5" s="72"/>
      <c r="H5" s="72"/>
    </row>
    <row r="6" spans="1:8" ht="13" thickBot="1" x14ac:dyDescent="0.3">
      <c r="E6"/>
      <c r="F6"/>
      <c r="G6"/>
    </row>
    <row r="7" spans="1:8" ht="13" x14ac:dyDescent="0.3">
      <c r="A7" s="163" t="s">
        <v>0</v>
      </c>
      <c r="B7" s="164"/>
      <c r="C7" s="164"/>
      <c r="D7" s="164"/>
      <c r="E7" s="164"/>
      <c r="F7" s="165"/>
      <c r="G7" s="165"/>
      <c r="H7" s="166"/>
    </row>
    <row r="8" spans="1:8" ht="13" x14ac:dyDescent="0.3">
      <c r="A8" s="167" t="s">
        <v>1</v>
      </c>
      <c r="B8" s="168"/>
      <c r="C8" s="112"/>
      <c r="D8" s="110"/>
      <c r="E8" s="168" t="s">
        <v>2</v>
      </c>
      <c r="F8" s="169"/>
      <c r="G8" s="169"/>
      <c r="H8" s="170"/>
    </row>
    <row r="9" spans="1:8" ht="13" x14ac:dyDescent="0.3">
      <c r="A9" s="167"/>
      <c r="B9" s="168"/>
      <c r="C9" s="113"/>
      <c r="D9" s="111"/>
      <c r="E9" s="38" t="s">
        <v>3</v>
      </c>
      <c r="F9" s="38" t="s">
        <v>104</v>
      </c>
      <c r="G9" s="38" t="s">
        <v>105</v>
      </c>
      <c r="H9" s="87" t="s">
        <v>4</v>
      </c>
    </row>
    <row r="10" spans="1:8" s="1" customFormat="1" ht="13" x14ac:dyDescent="0.3">
      <c r="A10" s="167"/>
      <c r="B10" s="168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88" t="s">
        <v>41</v>
      </c>
    </row>
    <row r="11" spans="1:8" ht="13" x14ac:dyDescent="0.3">
      <c r="A11" s="156" t="s">
        <v>5</v>
      </c>
      <c r="B11" s="157"/>
      <c r="C11" s="64"/>
      <c r="D11" s="2"/>
      <c r="E11" s="6"/>
      <c r="F11" s="121"/>
      <c r="G11" s="121"/>
      <c r="H11" s="89"/>
    </row>
    <row r="12" spans="1:8" x14ac:dyDescent="0.25">
      <c r="A12" s="90"/>
      <c r="B12" s="73" t="str">
        <f>'PI Budget - 3Yr'!B12</f>
        <v>Dr. XXX (Academic/Summer/Calendar)</v>
      </c>
      <c r="C12" s="80">
        <f>'PI Budget - 3Yr'!C12</f>
        <v>0</v>
      </c>
      <c r="D12" s="115">
        <f>'PI Budget - 3Yr'!D12</f>
        <v>0</v>
      </c>
      <c r="E12" s="27">
        <f>'PI Budget - 3Yr'!E12</f>
        <v>0</v>
      </c>
      <c r="F12" s="27">
        <f>'PI Budget - 3Yr'!F12</f>
        <v>0</v>
      </c>
      <c r="G12" s="27">
        <f>'PI Budget - 3Yr'!G12</f>
        <v>0</v>
      </c>
      <c r="H12" s="91">
        <f>'PI Budget - 3Yr'!H12</f>
        <v>0</v>
      </c>
    </row>
    <row r="13" spans="1:8" x14ac:dyDescent="0.25">
      <c r="A13" s="90"/>
      <c r="B13" s="79" t="str">
        <f>'PI Budget - 3Yr'!B13</f>
        <v>Dr. XXX (Academic/Summer/Calendar)</v>
      </c>
      <c r="C13" s="80">
        <f>'PI Budget - 3Yr'!C13</f>
        <v>0</v>
      </c>
      <c r="D13" s="115">
        <f>'PI Budget - 3Yr'!D13</f>
        <v>0</v>
      </c>
      <c r="E13" s="27">
        <f>'PI Budget - 3Yr'!E13</f>
        <v>0</v>
      </c>
      <c r="F13" s="27">
        <f>'PI Budget - 3Yr'!F13</f>
        <v>0</v>
      </c>
      <c r="G13" s="27">
        <f>'PI Budget - 3Yr'!G13</f>
        <v>0</v>
      </c>
      <c r="H13" s="91">
        <f>'PI Budget - 3Yr'!H13</f>
        <v>0</v>
      </c>
    </row>
    <row r="14" spans="1:8" x14ac:dyDescent="0.25">
      <c r="A14" s="90"/>
      <c r="B14" s="79" t="str">
        <f>'PI Budget - 3Yr'!B14</f>
        <v>Dr. XXX (Academic/Summer/Calendar)</v>
      </c>
      <c r="C14" s="80">
        <f>'PI Budget - 3Yr'!C14</f>
        <v>0</v>
      </c>
      <c r="D14" s="115">
        <f>'PI Budget - 3Yr'!D14</f>
        <v>0</v>
      </c>
      <c r="E14" s="27">
        <f>'PI Budget - 3Yr'!E14</f>
        <v>0</v>
      </c>
      <c r="F14" s="27">
        <f>'PI Budget - 3Yr'!F14</f>
        <v>0</v>
      </c>
      <c r="G14" s="27">
        <f>'PI Budget - 3Yr'!G14</f>
        <v>0</v>
      </c>
      <c r="H14" s="91">
        <f>'PI Budget - 3Yr'!H14</f>
        <v>0</v>
      </c>
    </row>
    <row r="15" spans="1:8" x14ac:dyDescent="0.25">
      <c r="A15" s="90"/>
      <c r="B15" s="79" t="str">
        <f>'PI Budget - 3Yr'!B15</f>
        <v>Dr. XXX (Academic/Summer/Calendar)</v>
      </c>
      <c r="C15" s="80">
        <f>'PI Budget - 3Yr'!C15</f>
        <v>0</v>
      </c>
      <c r="D15" s="115">
        <f>'PI Budget - 3Yr'!D15</f>
        <v>0</v>
      </c>
      <c r="E15" s="27">
        <f>'PI Budget - 3Yr'!E15</f>
        <v>0</v>
      </c>
      <c r="F15" s="27">
        <f>'PI Budget - 3Yr'!F15</f>
        <v>0</v>
      </c>
      <c r="G15" s="27">
        <f>'PI Budget - 3Yr'!G15</f>
        <v>0</v>
      </c>
      <c r="H15" s="91">
        <f>'PI Budget - 3Yr'!H15</f>
        <v>0</v>
      </c>
    </row>
    <row r="16" spans="1:8" x14ac:dyDescent="0.25">
      <c r="A16" s="133"/>
      <c r="B16" s="134"/>
      <c r="C16" s="80"/>
      <c r="D16" s="83"/>
      <c r="E16" s="27"/>
      <c r="F16" s="27"/>
      <c r="G16" s="27"/>
      <c r="H16" s="91"/>
    </row>
    <row r="17" spans="1:10" x14ac:dyDescent="0.25">
      <c r="A17" s="158" t="s">
        <v>31</v>
      </c>
      <c r="B17" s="159"/>
      <c r="C17" s="62"/>
      <c r="D17" s="62"/>
      <c r="E17" s="27">
        <f>SUM(E12:E16)</f>
        <v>0</v>
      </c>
      <c r="F17" s="27">
        <f>SUM(F12:F16)</f>
        <v>0</v>
      </c>
      <c r="G17" s="27">
        <f>SUM(G12:G16)</f>
        <v>0</v>
      </c>
      <c r="H17" s="92">
        <f>SUM(E17:G17)</f>
        <v>0</v>
      </c>
    </row>
    <row r="18" spans="1:10" ht="13" x14ac:dyDescent="0.3">
      <c r="A18" s="156" t="s">
        <v>29</v>
      </c>
      <c r="B18" s="157"/>
      <c r="C18" s="105" t="s">
        <v>90</v>
      </c>
      <c r="D18" s="2"/>
      <c r="E18" s="27"/>
      <c r="F18" s="27"/>
      <c r="G18" s="27"/>
      <c r="H18" s="93"/>
      <c r="J18" s="35"/>
    </row>
    <row r="19" spans="1:10" x14ac:dyDescent="0.25">
      <c r="A19" s="160" t="s">
        <v>34</v>
      </c>
      <c r="B19" s="161"/>
      <c r="C19" s="80">
        <f>'PI Budget - 3Yr'!C19</f>
        <v>0</v>
      </c>
      <c r="D19" s="115">
        <f>'PI Budget - 3Yr'!D19</f>
        <v>0</v>
      </c>
      <c r="E19" s="27">
        <f>'PI Budget - 3Yr'!E19</f>
        <v>0</v>
      </c>
      <c r="F19" s="27">
        <f>'PI Budget - 3Yr'!F19</f>
        <v>0</v>
      </c>
      <c r="G19" s="27">
        <f>'PI Budget - 3Yr'!G19</f>
        <v>0</v>
      </c>
      <c r="H19" s="91">
        <f>'PI Budget - 3Yr'!H19</f>
        <v>0</v>
      </c>
      <c r="J19" s="18"/>
    </row>
    <row r="20" spans="1:10" x14ac:dyDescent="0.25">
      <c r="A20" s="133" t="s">
        <v>46</v>
      </c>
      <c r="B20" s="134"/>
      <c r="C20" s="80">
        <f>'PI Budget - 3Yr'!C20</f>
        <v>0</v>
      </c>
      <c r="D20" s="115">
        <f>'PI Budget - 3Yr'!D20</f>
        <v>0</v>
      </c>
      <c r="E20" s="27">
        <f>'PI Budget - 3Yr'!E20</f>
        <v>0</v>
      </c>
      <c r="F20" s="27">
        <f>'PI Budget - 3Yr'!F20</f>
        <v>0</v>
      </c>
      <c r="G20" s="27">
        <f>'PI Budget - 3Yr'!G20</f>
        <v>0</v>
      </c>
      <c r="H20" s="91">
        <f>'PI Budget - 3Yr'!H20</f>
        <v>0</v>
      </c>
      <c r="J20" s="34"/>
    </row>
    <row r="21" spans="1:10" x14ac:dyDescent="0.25">
      <c r="A21" s="133" t="s">
        <v>47</v>
      </c>
      <c r="B21" s="134"/>
      <c r="C21" s="80">
        <f>'PI Budget - 3Yr'!C21</f>
        <v>0</v>
      </c>
      <c r="D21" s="115">
        <f>'PI Budget - 3Yr'!D21</f>
        <v>0</v>
      </c>
      <c r="E21" s="27">
        <f>'PI Budget - 3Yr'!E21</f>
        <v>0</v>
      </c>
      <c r="F21" s="27">
        <f>'PI Budget - 3Yr'!F21</f>
        <v>0</v>
      </c>
      <c r="G21" s="27">
        <f>'PI Budget - 3Yr'!G21</f>
        <v>0</v>
      </c>
      <c r="H21" s="91">
        <f>'PI Budget - 3Yr'!H21</f>
        <v>0</v>
      </c>
      <c r="J21" s="34"/>
    </row>
    <row r="22" spans="1:10" x14ac:dyDescent="0.25">
      <c r="A22" s="133" t="s">
        <v>48</v>
      </c>
      <c r="B22" s="134"/>
      <c r="C22" s="80">
        <f>'PI Budget - 3Yr'!C22</f>
        <v>0</v>
      </c>
      <c r="D22" s="115">
        <f>'PI Budget - 3Yr'!D22</f>
        <v>0</v>
      </c>
      <c r="E22" s="27">
        <f>'PI Budget - 3Yr'!E22</f>
        <v>0</v>
      </c>
      <c r="F22" s="27">
        <f>'PI Budget - 3Yr'!F22</f>
        <v>0</v>
      </c>
      <c r="G22" s="27">
        <f>'PI Budget - 3Yr'!G22</f>
        <v>0</v>
      </c>
      <c r="H22" s="91">
        <f>'PI Budget - 3Yr'!H22</f>
        <v>0</v>
      </c>
      <c r="J22" s="34"/>
    </row>
    <row r="23" spans="1:10" x14ac:dyDescent="0.25">
      <c r="A23" s="133" t="s">
        <v>43</v>
      </c>
      <c r="B23" s="134"/>
      <c r="C23" s="80">
        <f>'PI Budget - 3Yr'!C23</f>
        <v>0</v>
      </c>
      <c r="D23" s="115">
        <f>'PI Budget - 3Yr'!D23</f>
        <v>0</v>
      </c>
      <c r="E23" s="27">
        <f>'PI Budget - 3Yr'!E23</f>
        <v>0</v>
      </c>
      <c r="F23" s="27">
        <f>'PI Budget - 3Yr'!F23</f>
        <v>0</v>
      </c>
      <c r="G23" s="27">
        <f>'PI Budget - 3Yr'!G23</f>
        <v>0</v>
      </c>
      <c r="H23" s="91">
        <f>'PI Budget - 3Yr'!H23</f>
        <v>0</v>
      </c>
      <c r="J23" s="34"/>
    </row>
    <row r="24" spans="1:10" x14ac:dyDescent="0.25">
      <c r="A24" s="133"/>
      <c r="B24" s="134"/>
      <c r="C24" s="80"/>
      <c r="D24" s="83"/>
      <c r="E24" s="27"/>
      <c r="F24" s="27"/>
      <c r="G24" s="27"/>
      <c r="H24" s="93"/>
    </row>
    <row r="25" spans="1:10" x14ac:dyDescent="0.25">
      <c r="A25" s="158" t="s">
        <v>50</v>
      </c>
      <c r="B25" s="159"/>
      <c r="C25" s="62"/>
      <c r="D25" s="62"/>
      <c r="E25" s="27">
        <f>SUM(E19:E23)</f>
        <v>0</v>
      </c>
      <c r="F25" s="27">
        <f>SUM(F19:F23)</f>
        <v>0</v>
      </c>
      <c r="G25" s="27">
        <f>SUM(G19:G23)</f>
        <v>0</v>
      </c>
      <c r="H25" s="92">
        <f>SUM(E25:G25)</f>
        <v>0</v>
      </c>
      <c r="J25" s="35"/>
    </row>
    <row r="26" spans="1:10" ht="13" x14ac:dyDescent="0.3">
      <c r="A26" s="150" t="s">
        <v>30</v>
      </c>
      <c r="B26" s="151"/>
      <c r="C26" s="81"/>
      <c r="D26" s="5"/>
      <c r="E26" s="27"/>
      <c r="F26" s="27"/>
      <c r="G26" s="27"/>
      <c r="H26" s="93"/>
      <c r="J26" s="18"/>
    </row>
    <row r="27" spans="1:10" x14ac:dyDescent="0.25">
      <c r="A27" s="133" t="s">
        <v>33</v>
      </c>
      <c r="B27" s="134"/>
      <c r="C27" s="114">
        <v>0.32</v>
      </c>
      <c r="D27" s="115"/>
      <c r="E27" s="27">
        <f>'PI Budget - 3Yr'!E27</f>
        <v>0</v>
      </c>
      <c r="F27" s="27">
        <f>'PI Budget - 3Yr'!F27</f>
        <v>0</v>
      </c>
      <c r="G27" s="27">
        <f>'PI Budget - 3Yr'!G27</f>
        <v>0</v>
      </c>
      <c r="H27" s="91">
        <f>'PI Budget - 3Yr'!H27</f>
        <v>0</v>
      </c>
      <c r="J27" s="34"/>
    </row>
    <row r="28" spans="1:10" x14ac:dyDescent="0.25">
      <c r="A28" s="160" t="s">
        <v>34</v>
      </c>
      <c r="B28" s="161"/>
      <c r="C28" s="114">
        <v>0.23</v>
      </c>
      <c r="D28" s="115"/>
      <c r="E28" s="27">
        <f>'PI Budget - 3Yr'!E28</f>
        <v>0</v>
      </c>
      <c r="F28" s="27">
        <f>'PI Budget - 3Yr'!F28</f>
        <v>0</v>
      </c>
      <c r="G28" s="27">
        <f>'PI Budget - 3Yr'!G28</f>
        <v>0</v>
      </c>
      <c r="H28" s="91">
        <f>'PI Budget - 3Yr'!H28</f>
        <v>0</v>
      </c>
      <c r="J28" s="34"/>
    </row>
    <row r="29" spans="1:10" x14ac:dyDescent="0.25">
      <c r="A29" s="133" t="s">
        <v>44</v>
      </c>
      <c r="B29" s="134"/>
      <c r="C29" s="114">
        <v>0.02</v>
      </c>
      <c r="D29" s="115"/>
      <c r="E29" s="27">
        <f>'PI Budget - 3Yr'!E29</f>
        <v>0</v>
      </c>
      <c r="F29" s="27">
        <f>'PI Budget - 3Yr'!F29</f>
        <v>0</v>
      </c>
      <c r="G29" s="27">
        <f>'PI Budget - 3Yr'!G29</f>
        <v>0</v>
      </c>
      <c r="H29" s="91">
        <f>'PI Budget - 3Yr'!H29</f>
        <v>0</v>
      </c>
      <c r="J29" s="34"/>
    </row>
    <row r="30" spans="1:10" x14ac:dyDescent="0.25">
      <c r="A30" s="133" t="s">
        <v>43</v>
      </c>
      <c r="B30" s="134"/>
      <c r="C30" s="114">
        <v>0.12</v>
      </c>
      <c r="D30" s="115"/>
      <c r="E30" s="27">
        <f>'PI Budget - 3Yr'!E30</f>
        <v>0</v>
      </c>
      <c r="F30" s="27">
        <f>'PI Budget - 3Yr'!F30</f>
        <v>0</v>
      </c>
      <c r="G30" s="27">
        <f>'PI Budget - 3Yr'!G30</f>
        <v>0</v>
      </c>
      <c r="H30" s="91">
        <f>'PI Budget - 3Yr'!H30</f>
        <v>0</v>
      </c>
    </row>
    <row r="31" spans="1:10" x14ac:dyDescent="0.25">
      <c r="A31" s="133"/>
      <c r="B31" s="134"/>
      <c r="C31" s="106"/>
      <c r="D31" s="115"/>
      <c r="E31" s="11"/>
      <c r="F31" s="11"/>
      <c r="G31" s="11"/>
      <c r="H31" s="94"/>
      <c r="J31" s="19"/>
    </row>
    <row r="32" spans="1:10" x14ac:dyDescent="0.25">
      <c r="A32" s="158" t="s">
        <v>32</v>
      </c>
      <c r="B32" s="159"/>
      <c r="C32" s="63"/>
      <c r="D32" s="62"/>
      <c r="E32" s="11">
        <f>ROUND(SUM(E27:E30),0)</f>
        <v>0</v>
      </c>
      <c r="F32" s="11">
        <f>ROUND(SUM(F27:F30),0)</f>
        <v>0</v>
      </c>
      <c r="G32" s="11">
        <f>ROUND(SUM(G27:G30),0)</f>
        <v>0</v>
      </c>
      <c r="H32" s="95">
        <f>SUM(E32:G32)</f>
        <v>0</v>
      </c>
      <c r="J32" s="25"/>
    </row>
    <row r="33" spans="1:13" ht="13" x14ac:dyDescent="0.3">
      <c r="A33" s="154" t="s">
        <v>6</v>
      </c>
      <c r="B33" s="155"/>
      <c r="C33" s="64"/>
      <c r="D33" s="64"/>
      <c r="E33" s="12">
        <f>ROUND(E32+E25+E17,0)</f>
        <v>0</v>
      </c>
      <c r="F33" s="12">
        <f>ROUND(F32+F25+F17,0)</f>
        <v>0</v>
      </c>
      <c r="G33" s="12">
        <f>ROUND(G32+G25+G17,0)</f>
        <v>0</v>
      </c>
      <c r="H33" s="96">
        <f>SUM(E33:G33)</f>
        <v>0</v>
      </c>
    </row>
    <row r="34" spans="1:13" ht="13" x14ac:dyDescent="0.3">
      <c r="A34" s="152"/>
      <c r="B34" s="153"/>
      <c r="C34" s="64"/>
      <c r="D34" s="2"/>
      <c r="E34" s="12"/>
      <c r="F34" s="12"/>
      <c r="G34" s="12"/>
      <c r="H34" s="97"/>
    </row>
    <row r="35" spans="1:13" ht="13" x14ac:dyDescent="0.3">
      <c r="A35" s="154" t="s">
        <v>7</v>
      </c>
      <c r="B35" s="155"/>
      <c r="C35" s="64"/>
      <c r="D35" s="64"/>
      <c r="E35" s="11"/>
      <c r="F35" s="11"/>
      <c r="G35" s="11"/>
      <c r="H35" s="95"/>
    </row>
    <row r="36" spans="1:13" ht="13" x14ac:dyDescent="0.3">
      <c r="A36" s="133" t="s">
        <v>110</v>
      </c>
      <c r="B36" s="134"/>
      <c r="C36" s="62"/>
      <c r="D36" s="4"/>
      <c r="E36" s="27">
        <v>0</v>
      </c>
      <c r="F36" s="27">
        <v>0</v>
      </c>
      <c r="G36" s="27">
        <v>0</v>
      </c>
      <c r="H36" s="91">
        <f>SUM(E36:G36)</f>
        <v>0</v>
      </c>
      <c r="M36" s="31"/>
    </row>
    <row r="37" spans="1:13" ht="13" x14ac:dyDescent="0.3">
      <c r="A37" s="133" t="s">
        <v>111</v>
      </c>
      <c r="B37" s="134"/>
      <c r="C37" s="62"/>
      <c r="D37" s="4"/>
      <c r="E37" s="27">
        <v>0</v>
      </c>
      <c r="F37" s="27">
        <v>0</v>
      </c>
      <c r="G37" s="27">
        <v>0</v>
      </c>
      <c r="H37" s="91">
        <f>SUM(E37:G37)</f>
        <v>0</v>
      </c>
      <c r="M37" s="31"/>
    </row>
    <row r="38" spans="1:13" ht="13" x14ac:dyDescent="0.3">
      <c r="A38" s="135" t="s">
        <v>112</v>
      </c>
      <c r="B38" s="136"/>
      <c r="C38" s="65"/>
      <c r="D38" s="116"/>
      <c r="E38" s="129">
        <f>ROUND(SUM(E36:E37),0)</f>
        <v>0</v>
      </c>
      <c r="F38" s="27">
        <f>ROUND(SUM(D38:D38),0)</f>
        <v>0</v>
      </c>
      <c r="G38" s="27">
        <f>ROUND(SUM(E38:E38),0)</f>
        <v>0</v>
      </c>
      <c r="H38" s="130">
        <f>SUM(E38:G38)</f>
        <v>0</v>
      </c>
    </row>
    <row r="39" spans="1:13" ht="13" x14ac:dyDescent="0.3">
      <c r="A39" s="156"/>
      <c r="B39" s="157"/>
      <c r="C39" s="64"/>
      <c r="D39" s="2"/>
      <c r="E39" s="11"/>
      <c r="F39" s="11"/>
      <c r="G39" s="11"/>
      <c r="H39" s="94"/>
    </row>
    <row r="40" spans="1:13" ht="13" x14ac:dyDescent="0.3">
      <c r="A40" s="156" t="s">
        <v>8</v>
      </c>
      <c r="B40" s="157"/>
      <c r="C40" s="105" t="s">
        <v>90</v>
      </c>
      <c r="D40" s="2"/>
      <c r="E40" s="11"/>
      <c r="F40" s="11"/>
      <c r="G40" s="11"/>
      <c r="H40" s="94"/>
    </row>
    <row r="41" spans="1:13" x14ac:dyDescent="0.25">
      <c r="A41" s="133" t="s">
        <v>13</v>
      </c>
      <c r="B41" s="134"/>
      <c r="C41" s="62">
        <f>'PI Budget - 3Yr'!C41</f>
        <v>0</v>
      </c>
      <c r="D41" s="4"/>
      <c r="E41" s="11">
        <f>'PI Budget - 3Yr'!E41</f>
        <v>0</v>
      </c>
      <c r="F41" s="11">
        <f>'PI Budget - 3Yr'!F41</f>
        <v>0</v>
      </c>
      <c r="G41" s="11">
        <f>'PI Budget - 3Yr'!G41</f>
        <v>0</v>
      </c>
      <c r="H41" s="98">
        <f>SUM(E41:G41)</f>
        <v>0</v>
      </c>
    </row>
    <row r="42" spans="1:13" x14ac:dyDescent="0.25">
      <c r="A42" s="133" t="s">
        <v>14</v>
      </c>
      <c r="B42" s="134"/>
      <c r="C42" s="62">
        <f>'PI Budget - 3Yr'!C42</f>
        <v>0</v>
      </c>
      <c r="D42" s="4"/>
      <c r="E42" s="11">
        <f>'PI Budget - 3Yr'!E42</f>
        <v>0</v>
      </c>
      <c r="F42" s="11">
        <f>'PI Budget - 3Yr'!F42</f>
        <v>0</v>
      </c>
      <c r="G42" s="11">
        <f>'PI Budget - 3Yr'!G42</f>
        <v>0</v>
      </c>
      <c r="H42" s="98">
        <f>SUM(E42:G42)</f>
        <v>0</v>
      </c>
    </row>
    <row r="43" spans="1:13" ht="13" x14ac:dyDescent="0.3">
      <c r="A43" s="135" t="s">
        <v>25</v>
      </c>
      <c r="B43" s="136"/>
      <c r="C43" s="65"/>
      <c r="D43" s="116"/>
      <c r="E43" s="12">
        <f>ROUND(SUM(E41:E42),0)</f>
        <v>0</v>
      </c>
      <c r="F43" s="12">
        <f>ROUND(SUM(F41:F42),0)</f>
        <v>0</v>
      </c>
      <c r="G43" s="12">
        <f>ROUND(SUM(G41:G42),0)</f>
        <v>0</v>
      </c>
      <c r="H43" s="96">
        <f>SUM(E43:G43)</f>
        <v>0</v>
      </c>
    </row>
    <row r="44" spans="1:13" ht="13" x14ac:dyDescent="0.3">
      <c r="A44" s="148"/>
      <c r="B44" s="149"/>
      <c r="C44" s="65"/>
      <c r="D44" s="117"/>
      <c r="E44" s="12"/>
      <c r="F44" s="12"/>
      <c r="G44" s="12"/>
      <c r="H44" s="97"/>
    </row>
    <row r="45" spans="1:13" ht="12.75" customHeight="1" x14ac:dyDescent="0.3">
      <c r="A45" s="156" t="s">
        <v>9</v>
      </c>
      <c r="B45" s="157"/>
      <c r="C45" s="64"/>
      <c r="D45" s="2"/>
      <c r="E45" s="11"/>
      <c r="F45" s="11"/>
      <c r="G45" s="11"/>
      <c r="H45" s="94"/>
    </row>
    <row r="46" spans="1:13" ht="12.75" customHeight="1" x14ac:dyDescent="0.25">
      <c r="A46" s="133" t="s">
        <v>15</v>
      </c>
      <c r="B46" s="134"/>
      <c r="C46" s="62"/>
      <c r="D46" s="4"/>
      <c r="E46" s="11">
        <f>'PI Budget - 3Yr'!E46</f>
        <v>0</v>
      </c>
      <c r="F46" s="11">
        <f>'PI Budget - 3Yr'!F46</f>
        <v>0</v>
      </c>
      <c r="G46" s="11">
        <f>'PI Budget - 3Yr'!G46</f>
        <v>0</v>
      </c>
      <c r="H46" s="91">
        <f>'PI Budget - 3Yr'!H46</f>
        <v>0</v>
      </c>
    </row>
    <row r="47" spans="1:13" ht="12.75" customHeight="1" x14ac:dyDescent="0.25">
      <c r="A47" s="133" t="s">
        <v>16</v>
      </c>
      <c r="B47" s="134"/>
      <c r="C47" s="62"/>
      <c r="D47" s="4"/>
      <c r="E47" s="11">
        <f>'PI Budget - 3Yr'!E47</f>
        <v>0</v>
      </c>
      <c r="F47" s="11">
        <f>'PI Budget - 3Yr'!F47</f>
        <v>0</v>
      </c>
      <c r="G47" s="11">
        <f>'PI Budget - 3Yr'!G47</f>
        <v>0</v>
      </c>
      <c r="H47" s="91">
        <f>'PI Budget - 3Yr'!H47</f>
        <v>0</v>
      </c>
    </row>
    <row r="48" spans="1:13" ht="12.75" customHeight="1" x14ac:dyDescent="0.25">
      <c r="A48" s="133" t="s">
        <v>17</v>
      </c>
      <c r="B48" s="134"/>
      <c r="C48" s="62"/>
      <c r="D48" s="4"/>
      <c r="E48" s="11">
        <f>'PI Budget - 3Yr'!E48</f>
        <v>0</v>
      </c>
      <c r="F48" s="11">
        <f>'PI Budget - 3Yr'!F48</f>
        <v>0</v>
      </c>
      <c r="G48" s="11">
        <f>'PI Budget - 3Yr'!G48</f>
        <v>0</v>
      </c>
      <c r="H48" s="91">
        <f>'PI Budget - 3Yr'!H48</f>
        <v>0</v>
      </c>
    </row>
    <row r="49" spans="1:18" ht="12.75" customHeight="1" x14ac:dyDescent="0.25">
      <c r="A49" s="133" t="s">
        <v>18</v>
      </c>
      <c r="B49" s="134"/>
      <c r="C49" s="62"/>
      <c r="D49" s="4"/>
      <c r="E49" s="11">
        <f>'PI Budget - 3Yr'!E49</f>
        <v>0</v>
      </c>
      <c r="F49" s="11">
        <f>'PI Budget - 3Yr'!F49</f>
        <v>0</v>
      </c>
      <c r="G49" s="11">
        <f>'PI Budget - 3Yr'!G49</f>
        <v>0</v>
      </c>
      <c r="H49" s="91">
        <f>'PI Budget - 3Yr'!H49</f>
        <v>0</v>
      </c>
    </row>
    <row r="50" spans="1:18" ht="12.75" customHeight="1" x14ac:dyDescent="0.25">
      <c r="A50" s="133" t="s">
        <v>19</v>
      </c>
      <c r="B50" s="134"/>
      <c r="C50" s="62"/>
      <c r="D50" s="4"/>
      <c r="E50" s="11">
        <f>'PI Budget - 3Yr'!E50</f>
        <v>0</v>
      </c>
      <c r="F50" s="11">
        <f>'PI Budget - 3Yr'!F50</f>
        <v>0</v>
      </c>
      <c r="G50" s="11">
        <f>'PI Budget - 3Yr'!G50</f>
        <v>0</v>
      </c>
      <c r="H50" s="91">
        <f>'PI Budget - 3Yr'!H50</f>
        <v>0</v>
      </c>
    </row>
    <row r="51" spans="1:18" ht="12.75" customHeight="1" x14ac:dyDescent="0.3">
      <c r="A51" s="135" t="s">
        <v>24</v>
      </c>
      <c r="B51" s="136"/>
      <c r="C51" s="65"/>
      <c r="D51" s="116"/>
      <c r="E51" s="12">
        <f>SUM(E46:E50)</f>
        <v>0</v>
      </c>
      <c r="F51" s="12">
        <f>SUM(F46:F50)</f>
        <v>0</v>
      </c>
      <c r="G51" s="12">
        <f>SUM(G46:G50)</f>
        <v>0</v>
      </c>
      <c r="H51" s="95">
        <f>SUM(E51:G51)</f>
        <v>0</v>
      </c>
    </row>
    <row r="52" spans="1:18" ht="12.75" customHeight="1" x14ac:dyDescent="0.3">
      <c r="A52" s="148"/>
      <c r="B52" s="149"/>
      <c r="C52" s="65"/>
      <c r="D52" s="117"/>
      <c r="E52" s="12"/>
      <c r="F52" s="12"/>
      <c r="G52" s="12"/>
      <c r="H52" s="97"/>
    </row>
    <row r="53" spans="1:18" ht="13" x14ac:dyDescent="0.3">
      <c r="A53" s="150" t="s">
        <v>10</v>
      </c>
      <c r="B53" s="151"/>
      <c r="C53" s="107"/>
      <c r="D53" s="5"/>
      <c r="E53" s="11"/>
      <c r="F53" s="11"/>
      <c r="G53" s="11"/>
      <c r="H53" s="94"/>
    </row>
    <row r="54" spans="1:18" x14ac:dyDescent="0.25">
      <c r="A54" s="133" t="s">
        <v>20</v>
      </c>
      <c r="B54" s="134"/>
      <c r="C54" s="62"/>
      <c r="D54" s="4"/>
      <c r="E54" s="11">
        <f>'PI Budget - 3Yr'!E54</f>
        <v>0</v>
      </c>
      <c r="F54" s="11">
        <f>'PI Budget - 3Yr'!F54</f>
        <v>0</v>
      </c>
      <c r="G54" s="11">
        <f>'PI Budget - 3Yr'!G54</f>
        <v>0</v>
      </c>
      <c r="H54" s="91">
        <f>'PI Budget - 3Yr'!H54</f>
        <v>0</v>
      </c>
    </row>
    <row r="55" spans="1:18" x14ac:dyDescent="0.25">
      <c r="A55" s="133" t="s">
        <v>45</v>
      </c>
      <c r="B55" s="134"/>
      <c r="C55" s="62"/>
      <c r="D55" s="4"/>
      <c r="E55" s="11">
        <f>'PI Budget - 3Yr'!E55</f>
        <v>0</v>
      </c>
      <c r="F55" s="11">
        <f>'PI Budget - 3Yr'!F55</f>
        <v>0</v>
      </c>
      <c r="G55" s="11">
        <f>'PI Budget - 3Yr'!G55</f>
        <v>0</v>
      </c>
      <c r="H55" s="91">
        <f>'PI Budget - 3Yr'!H55</f>
        <v>0</v>
      </c>
    </row>
    <row r="56" spans="1:18" x14ac:dyDescent="0.25">
      <c r="A56" s="133" t="s">
        <v>21</v>
      </c>
      <c r="B56" s="134"/>
      <c r="C56" s="62"/>
      <c r="D56" s="4"/>
      <c r="E56" s="11">
        <f>'PI Budget - 3Yr'!E56</f>
        <v>0</v>
      </c>
      <c r="F56" s="11">
        <f>'PI Budget - 3Yr'!F56</f>
        <v>0</v>
      </c>
      <c r="G56" s="11">
        <f>'PI Budget - 3Yr'!G56</f>
        <v>0</v>
      </c>
      <c r="H56" s="91">
        <f>'PI Budget - 3Yr'!H56</f>
        <v>0</v>
      </c>
    </row>
    <row r="57" spans="1:18" x14ac:dyDescent="0.25">
      <c r="A57" s="133" t="s">
        <v>22</v>
      </c>
      <c r="B57" s="134"/>
      <c r="C57" s="62"/>
      <c r="D57" s="4"/>
      <c r="E57" s="11">
        <f>'PI Budget - 3Yr'!E57</f>
        <v>0</v>
      </c>
      <c r="F57" s="11">
        <f>'PI Budget - 3Yr'!F57</f>
        <v>0</v>
      </c>
      <c r="G57" s="11">
        <f>'PI Budget - 3Yr'!G57</f>
        <v>0</v>
      </c>
      <c r="H57" s="91">
        <f>'PI Budget - 3Yr'!H57</f>
        <v>0</v>
      </c>
    </row>
    <row r="58" spans="1:18" x14ac:dyDescent="0.25">
      <c r="A58" s="133" t="s">
        <v>28</v>
      </c>
      <c r="B58" s="134"/>
      <c r="C58" s="62">
        <f>'PI Budget - 3Yr'!C58</f>
        <v>0</v>
      </c>
      <c r="D58" s="4"/>
      <c r="E58" s="30">
        <f>'PI Budget - 3Yr'!E58</f>
        <v>0</v>
      </c>
      <c r="F58" s="30">
        <f>'PI Budget - 3Yr'!F58</f>
        <v>0</v>
      </c>
      <c r="G58" s="30">
        <f>'PI Budget - 3Yr'!G58</f>
        <v>0</v>
      </c>
      <c r="H58" s="91">
        <f>'PI Budget - 3Yr'!H58</f>
        <v>0</v>
      </c>
      <c r="R58" s="70"/>
    </row>
    <row r="59" spans="1:18" ht="13" x14ac:dyDescent="0.3">
      <c r="A59" s="133" t="s">
        <v>84</v>
      </c>
      <c r="B59" s="134"/>
      <c r="C59" s="63"/>
      <c r="D59" s="4"/>
      <c r="E59" s="11">
        <f>'PI Budget - 3Yr'!E59</f>
        <v>0</v>
      </c>
      <c r="F59" s="11">
        <f>'PI Budget - 3Yr'!F59</f>
        <v>0</v>
      </c>
      <c r="G59" s="11">
        <f>'PI Budget - 3Yr'!G59</f>
        <v>0</v>
      </c>
      <c r="H59" s="91">
        <f>'PI Budget - 3Yr'!H59</f>
        <v>0</v>
      </c>
    </row>
    <row r="60" spans="1:18" ht="13" x14ac:dyDescent="0.3">
      <c r="A60" s="135" t="s">
        <v>23</v>
      </c>
      <c r="B60" s="136"/>
      <c r="C60" s="65"/>
      <c r="D60" s="116"/>
      <c r="E60" s="12">
        <f>ROUND(SUM(E54:E59),0)</f>
        <v>0</v>
      </c>
      <c r="F60" s="12">
        <f>ROUND(SUM(F54:F59),0)</f>
        <v>0</v>
      </c>
      <c r="G60" s="12">
        <f>ROUND(SUM(G54:G59),0)</f>
        <v>0</v>
      </c>
      <c r="H60" s="96">
        <f>SUM(E60:G60)</f>
        <v>0</v>
      </c>
    </row>
    <row r="61" spans="1:18" ht="13" x14ac:dyDescent="0.3">
      <c r="A61" s="99"/>
      <c r="B61" s="85"/>
      <c r="C61" s="84"/>
      <c r="D61" s="118"/>
      <c r="E61" s="86"/>
      <c r="F61" s="86"/>
      <c r="G61" s="86"/>
      <c r="H61" s="100"/>
    </row>
    <row r="62" spans="1:18" ht="13.5" thickBot="1" x14ac:dyDescent="0.35">
      <c r="A62" s="137" t="s">
        <v>11</v>
      </c>
      <c r="B62" s="138"/>
      <c r="C62" s="66"/>
      <c r="D62" s="66"/>
      <c r="E62" s="13">
        <f>ROUND(E60+E51+E43+E38+E33,0)</f>
        <v>0</v>
      </c>
      <c r="F62" s="13">
        <f>ROUND(F60+F51+F43+F38+F33,0)</f>
        <v>0</v>
      </c>
      <c r="G62" s="13">
        <f>ROUND(G60+G51+G43+G38+G33,0)</f>
        <v>0</v>
      </c>
      <c r="H62" s="101">
        <f>SUM(E62:G62)</f>
        <v>0</v>
      </c>
    </row>
    <row r="63" spans="1:18" s="3" customFormat="1" ht="13" x14ac:dyDescent="0.3">
      <c r="A63" s="139" t="s">
        <v>26</v>
      </c>
      <c r="B63" s="140"/>
      <c r="C63" s="108"/>
      <c r="D63" s="8"/>
      <c r="E63" s="28">
        <f>ROUND(E62-E38-E57-E58,0)</f>
        <v>0</v>
      </c>
      <c r="F63" s="28">
        <f>ROUND(F62-F38-F57-F58,0)</f>
        <v>0</v>
      </c>
      <c r="G63" s="28">
        <f>ROUND(G62-G38-G57-G58,0)</f>
        <v>0</v>
      </c>
      <c r="H63" s="102">
        <f>SUM(E63:G63)</f>
        <v>0</v>
      </c>
      <c r="I63" s="1"/>
    </row>
    <row r="64" spans="1:18" ht="13.5" thickBot="1" x14ac:dyDescent="0.35">
      <c r="A64" s="141" t="s">
        <v>40</v>
      </c>
      <c r="B64" s="142"/>
      <c r="C64" s="109">
        <f>'PI Budget - 3Yr'!C64</f>
        <v>0.52</v>
      </c>
      <c r="D64" s="10"/>
      <c r="E64" s="14">
        <f>ROUND(E63*$C$64,0)</f>
        <v>0</v>
      </c>
      <c r="F64" s="14">
        <f>ROUND(F63*$C$64,0)</f>
        <v>0</v>
      </c>
      <c r="G64" s="14">
        <f>ROUND(G63*$C$64,0)</f>
        <v>0</v>
      </c>
      <c r="H64" s="103">
        <f>SUM(E64:G64)</f>
        <v>0</v>
      </c>
    </row>
    <row r="65" spans="1:8" ht="13.5" thickBot="1" x14ac:dyDescent="0.35">
      <c r="A65" s="143" t="s">
        <v>12</v>
      </c>
      <c r="B65" s="144"/>
      <c r="C65" s="75"/>
      <c r="D65" s="75"/>
      <c r="E65" s="15">
        <f>ROUND(E64+E62,0)</f>
        <v>0</v>
      </c>
      <c r="F65" s="15">
        <f>ROUND(F64+F62,0)</f>
        <v>0</v>
      </c>
      <c r="G65" s="15">
        <f>ROUND(G64+G62,0)</f>
        <v>0</v>
      </c>
      <c r="H65" s="104">
        <f>SUM(E65:G65)</f>
        <v>0</v>
      </c>
    </row>
    <row r="66" spans="1:8" ht="12.75" customHeight="1" thickBot="1" x14ac:dyDescent="0.35">
      <c r="A66" s="145" t="s">
        <v>27</v>
      </c>
      <c r="B66" s="146"/>
      <c r="C66" s="146"/>
      <c r="D66" s="146"/>
      <c r="E66" s="146"/>
      <c r="F66" s="146"/>
      <c r="G66" s="147"/>
      <c r="H66" s="132">
        <f>H65</f>
        <v>0</v>
      </c>
    </row>
    <row r="67" spans="1:8" x14ac:dyDescent="0.25">
      <c r="E67"/>
      <c r="F67"/>
      <c r="G67"/>
    </row>
    <row r="68" spans="1:8" x14ac:dyDescent="0.25">
      <c r="E68"/>
      <c r="F68"/>
      <c r="G68"/>
    </row>
    <row r="69" spans="1:8" x14ac:dyDescent="0.25">
      <c r="E69"/>
      <c r="F69"/>
      <c r="G69"/>
    </row>
    <row r="70" spans="1:8" x14ac:dyDescent="0.25">
      <c r="E70"/>
      <c r="F70"/>
      <c r="G70"/>
    </row>
    <row r="71" spans="1:8" x14ac:dyDescent="0.25">
      <c r="E71"/>
      <c r="F71"/>
      <c r="G71"/>
    </row>
    <row r="72" spans="1:8" x14ac:dyDescent="0.25">
      <c r="E72"/>
      <c r="F72"/>
      <c r="G72"/>
    </row>
    <row r="73" spans="1:8" x14ac:dyDescent="0.25">
      <c r="E73"/>
      <c r="F73"/>
      <c r="G73"/>
    </row>
    <row r="74" spans="1:8" x14ac:dyDescent="0.25">
      <c r="E74"/>
      <c r="F74"/>
      <c r="G74"/>
    </row>
    <row r="75" spans="1:8" x14ac:dyDescent="0.25">
      <c r="E75"/>
      <c r="F75"/>
      <c r="G75"/>
    </row>
    <row r="76" spans="1:8" x14ac:dyDescent="0.25">
      <c r="E76"/>
      <c r="F76"/>
      <c r="G76"/>
    </row>
    <row r="77" spans="1:8" x14ac:dyDescent="0.25">
      <c r="E77"/>
      <c r="F77"/>
      <c r="G77"/>
    </row>
    <row r="78" spans="1:8" x14ac:dyDescent="0.25">
      <c r="E78"/>
      <c r="F78"/>
      <c r="G78"/>
    </row>
    <row r="79" spans="1:8" x14ac:dyDescent="0.25">
      <c r="E79"/>
      <c r="F79"/>
      <c r="G79"/>
    </row>
    <row r="80" spans="1:8" x14ac:dyDescent="0.25"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</sheetData>
  <sheetProtection algorithmName="SHA-512" hashValue="Ypm5ms8tZ/+uLuZomkoVJMoI5ajVTwErb5gdTb1jOE+X6j1f76qthDUBEJT7eUT6NRL/FSfuwElMTUCrpQ7tTw==" saltValue="T+S7EFsVxmMhweM038zhtg==" spinCount="100000" sheet="1" selectLockedCells="1" selectUnlockedCells="1"/>
  <mergeCells count="55">
    <mergeCell ref="A1:H1"/>
    <mergeCell ref="A21:B21"/>
    <mergeCell ref="A11:B11"/>
    <mergeCell ref="A7:H7"/>
    <mergeCell ref="A8:B10"/>
    <mergeCell ref="E8:H8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8:B48"/>
    <mergeCell ref="A34:B34"/>
    <mergeCell ref="A35:B35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65:B65"/>
    <mergeCell ref="A66:G66"/>
    <mergeCell ref="A58:B5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9:B59"/>
    <mergeCell ref="A60:B60"/>
    <mergeCell ref="A62:B62"/>
    <mergeCell ref="A63:B63"/>
    <mergeCell ref="A64:B64"/>
  </mergeCells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02"/>
  <sheetViews>
    <sheetView zoomScale="90" zoomScaleNormal="90" workbookViewId="0">
      <selection sqref="A1:H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7" width="12.81640625" style="7" customWidth="1"/>
    <col min="8" max="8" width="12.81640625" customWidth="1"/>
    <col min="9" max="9" width="5.7265625" customWidth="1"/>
    <col min="10" max="10" width="12.54296875" customWidth="1"/>
    <col min="11" max="11" width="10.453125" customWidth="1"/>
    <col min="12" max="12" width="5.54296875" customWidth="1"/>
    <col min="13" max="13" width="12.453125" customWidth="1"/>
    <col min="14" max="14" width="12.1796875" customWidth="1"/>
    <col min="15" max="15" width="12.26953125" customWidth="1"/>
    <col min="17" max="19" width="11.453125" customWidth="1"/>
  </cols>
  <sheetData>
    <row r="1" spans="1:19" ht="14" x14ac:dyDescent="0.3">
      <c r="A1" s="162" t="s">
        <v>88</v>
      </c>
      <c r="B1" s="162"/>
      <c r="C1" s="162"/>
      <c r="D1" s="162"/>
      <c r="E1" s="162"/>
      <c r="F1" s="162"/>
      <c r="G1" s="162"/>
      <c r="H1" s="162"/>
    </row>
    <row r="2" spans="1:19" ht="13" x14ac:dyDescent="0.25">
      <c r="A2" s="40" t="s">
        <v>76</v>
      </c>
      <c r="B2" s="71"/>
      <c r="C2" s="71"/>
      <c r="D2" s="71"/>
      <c r="E2" s="71"/>
      <c r="F2" s="71"/>
      <c r="G2" s="71"/>
      <c r="H2" s="71"/>
    </row>
    <row r="3" spans="1:19" ht="13" x14ac:dyDescent="0.25">
      <c r="A3" s="40" t="s">
        <v>82</v>
      </c>
      <c r="B3" s="71"/>
      <c r="C3" s="40" t="s">
        <v>102</v>
      </c>
      <c r="E3" s="70"/>
      <c r="F3" s="70"/>
      <c r="G3" s="70"/>
    </row>
    <row r="4" spans="1:19" ht="12.75" customHeight="1" x14ac:dyDescent="0.25">
      <c r="A4" s="42" t="s">
        <v>35</v>
      </c>
      <c r="B4" s="72"/>
      <c r="C4" s="72"/>
      <c r="D4" s="72"/>
      <c r="E4" s="72"/>
      <c r="F4" s="72"/>
      <c r="G4" s="72"/>
      <c r="H4" s="72"/>
    </row>
    <row r="5" spans="1:19" ht="12.75" customHeight="1" x14ac:dyDescent="0.25">
      <c r="A5" s="42" t="s">
        <v>77</v>
      </c>
      <c r="B5" s="72"/>
      <c r="C5" s="72"/>
      <c r="D5" s="72"/>
      <c r="E5" s="72"/>
      <c r="F5" s="72"/>
      <c r="G5" s="72"/>
      <c r="H5" s="72"/>
      <c r="M5" s="36"/>
    </row>
    <row r="6" spans="1:19" ht="16" thickBot="1" x14ac:dyDescent="0.3">
      <c r="E6"/>
      <c r="F6"/>
      <c r="G6"/>
      <c r="M6" s="36"/>
    </row>
    <row r="7" spans="1:19" ht="15.5" x14ac:dyDescent="0.3">
      <c r="A7" s="163" t="s">
        <v>0</v>
      </c>
      <c r="B7" s="164"/>
      <c r="C7" s="164"/>
      <c r="D7" s="164"/>
      <c r="E7" s="164"/>
      <c r="F7" s="165"/>
      <c r="G7" s="165"/>
      <c r="H7" s="166"/>
      <c r="J7" s="177" t="s">
        <v>83</v>
      </c>
      <c r="K7" s="178"/>
      <c r="M7" s="74" t="s">
        <v>69</v>
      </c>
    </row>
    <row r="8" spans="1:19" ht="13" x14ac:dyDescent="0.3">
      <c r="A8" s="167" t="s">
        <v>1</v>
      </c>
      <c r="B8" s="168"/>
      <c r="C8" s="112"/>
      <c r="D8" s="110"/>
      <c r="E8" s="168" t="s">
        <v>2</v>
      </c>
      <c r="F8" s="169"/>
      <c r="G8" s="169"/>
      <c r="H8" s="170"/>
      <c r="M8" s="119" t="s">
        <v>106</v>
      </c>
    </row>
    <row r="9" spans="1:19" ht="13" x14ac:dyDescent="0.3">
      <c r="A9" s="167"/>
      <c r="B9" s="168"/>
      <c r="C9" s="113"/>
      <c r="D9" s="111"/>
      <c r="E9" s="38" t="s">
        <v>3</v>
      </c>
      <c r="F9" s="38" t="s">
        <v>104</v>
      </c>
      <c r="G9" s="38" t="s">
        <v>105</v>
      </c>
      <c r="H9" s="87" t="s">
        <v>4</v>
      </c>
      <c r="M9" s="119" t="s">
        <v>103</v>
      </c>
    </row>
    <row r="10" spans="1:19" s="1" customFormat="1" ht="13" x14ac:dyDescent="0.3">
      <c r="A10" s="167"/>
      <c r="B10" s="168"/>
      <c r="C10" s="39" t="s">
        <v>51</v>
      </c>
      <c r="D10" s="78" t="s">
        <v>52</v>
      </c>
      <c r="E10" s="39" t="s">
        <v>41</v>
      </c>
      <c r="F10" s="39" t="s">
        <v>41</v>
      </c>
      <c r="G10" s="39" t="s">
        <v>41</v>
      </c>
      <c r="H10" s="88" t="s">
        <v>41</v>
      </c>
      <c r="J10" s="179"/>
      <c r="K10" s="179"/>
      <c r="L10" s="26"/>
      <c r="M10" s="41" t="s">
        <v>36</v>
      </c>
      <c r="N10" s="41" t="s">
        <v>36</v>
      </c>
      <c r="O10" s="41" t="s">
        <v>36</v>
      </c>
      <c r="Q10" s="41" t="s">
        <v>53</v>
      </c>
      <c r="R10" s="41" t="s">
        <v>53</v>
      </c>
      <c r="S10" s="41" t="s">
        <v>53</v>
      </c>
    </row>
    <row r="11" spans="1:19" ht="13" x14ac:dyDescent="0.3">
      <c r="A11" s="156" t="s">
        <v>5</v>
      </c>
      <c r="B11" s="157"/>
      <c r="C11" s="64"/>
      <c r="D11" s="2"/>
      <c r="E11" s="6"/>
      <c r="F11" s="6"/>
      <c r="G11" s="6"/>
      <c r="H11" s="89"/>
      <c r="J11" s="76" t="s">
        <v>36</v>
      </c>
      <c r="K11" s="76" t="s">
        <v>37</v>
      </c>
      <c r="L11" s="21"/>
      <c r="M11" s="43" t="s">
        <v>3</v>
      </c>
      <c r="N11" s="43" t="s">
        <v>104</v>
      </c>
      <c r="O11" s="43" t="s">
        <v>105</v>
      </c>
      <c r="Q11" s="43" t="s">
        <v>3</v>
      </c>
      <c r="R11" s="43" t="s">
        <v>104</v>
      </c>
      <c r="S11" s="43" t="s">
        <v>105</v>
      </c>
    </row>
    <row r="12" spans="1:19" ht="13" x14ac:dyDescent="0.3">
      <c r="A12" s="90"/>
      <c r="B12" s="73" t="s">
        <v>78</v>
      </c>
      <c r="C12" s="80">
        <f>D12*K12</f>
        <v>0</v>
      </c>
      <c r="D12" s="115">
        <v>0</v>
      </c>
      <c r="E12" s="27">
        <f>ROUND(J12/K12*C12,0)</f>
        <v>0</v>
      </c>
      <c r="F12" s="27">
        <f t="shared" ref="F12:G15" si="0">E12*1.035</f>
        <v>0</v>
      </c>
      <c r="G12" s="27">
        <f t="shared" si="0"/>
        <v>0</v>
      </c>
      <c r="H12" s="91">
        <f>SUM(E12:G12)</f>
        <v>0</v>
      </c>
      <c r="J12" s="17">
        <v>0</v>
      </c>
      <c r="K12" s="9">
        <v>9</v>
      </c>
      <c r="L12" s="37"/>
      <c r="M12" s="127">
        <f>J12</f>
        <v>0</v>
      </c>
      <c r="N12" s="127">
        <f>M12*1.035</f>
        <v>0</v>
      </c>
      <c r="O12" s="127">
        <f>N12*1.035</f>
        <v>0</v>
      </c>
      <c r="Q12" s="68" t="e">
        <f>SUM(E12/M12)</f>
        <v>#DIV/0!</v>
      </c>
      <c r="R12" s="68" t="e">
        <f>F12/N12</f>
        <v>#DIV/0!</v>
      </c>
      <c r="S12" s="68" t="e">
        <f>G12/O12</f>
        <v>#DIV/0!</v>
      </c>
    </row>
    <row r="13" spans="1:19" ht="13" x14ac:dyDescent="0.3">
      <c r="A13" s="90"/>
      <c r="B13" s="79" t="s">
        <v>79</v>
      </c>
      <c r="C13" s="80">
        <f>D13*K13</f>
        <v>0</v>
      </c>
      <c r="D13" s="115">
        <v>0</v>
      </c>
      <c r="E13" s="27">
        <f>ROUND(J13/K13*C13,0)</f>
        <v>0</v>
      </c>
      <c r="F13" s="27">
        <f t="shared" si="0"/>
        <v>0</v>
      </c>
      <c r="G13" s="27">
        <f t="shared" si="0"/>
        <v>0</v>
      </c>
      <c r="H13" s="91">
        <f t="shared" ref="H13:H15" si="1">SUM(E13:G13)</f>
        <v>0</v>
      </c>
      <c r="J13" s="17">
        <f>J12/3</f>
        <v>0</v>
      </c>
      <c r="K13" s="9">
        <v>3</v>
      </c>
      <c r="L13" s="37"/>
      <c r="M13" s="127">
        <f t="shared" ref="M13:M15" si="2">J13</f>
        <v>0</v>
      </c>
      <c r="N13" s="127">
        <f t="shared" ref="N13:O13" si="3">M13*1.035</f>
        <v>0</v>
      </c>
      <c r="O13" s="127">
        <f t="shared" si="3"/>
        <v>0</v>
      </c>
      <c r="Q13" s="68" t="e">
        <f t="shared" ref="Q13:Q15" si="4">SUM(E13/M13)</f>
        <v>#DIV/0!</v>
      </c>
      <c r="R13" s="68" t="e">
        <f t="shared" ref="R13:R15" si="5">F13/N13</f>
        <v>#DIV/0!</v>
      </c>
      <c r="S13" s="68" t="e">
        <f t="shared" ref="S13:S15" si="6">G13/O13</f>
        <v>#DIV/0!</v>
      </c>
    </row>
    <row r="14" spans="1:19" ht="13" x14ac:dyDescent="0.3">
      <c r="A14" s="90"/>
      <c r="B14" s="79" t="s">
        <v>80</v>
      </c>
      <c r="C14" s="80">
        <f>D14*K14</f>
        <v>0</v>
      </c>
      <c r="D14" s="115">
        <v>0</v>
      </c>
      <c r="E14" s="27">
        <f>ROUND(J14/K14*C14,0)</f>
        <v>0</v>
      </c>
      <c r="F14" s="27">
        <f t="shared" si="0"/>
        <v>0</v>
      </c>
      <c r="G14" s="27">
        <f t="shared" si="0"/>
        <v>0</v>
      </c>
      <c r="H14" s="91">
        <f t="shared" si="1"/>
        <v>0</v>
      </c>
      <c r="J14" s="17">
        <v>0</v>
      </c>
      <c r="K14" s="9">
        <v>12</v>
      </c>
      <c r="L14" s="21"/>
      <c r="M14" s="127">
        <f t="shared" si="2"/>
        <v>0</v>
      </c>
      <c r="N14" s="127">
        <f t="shared" ref="N14:O14" si="7">M14*1.035</f>
        <v>0</v>
      </c>
      <c r="O14" s="127">
        <f t="shared" si="7"/>
        <v>0</v>
      </c>
      <c r="Q14" s="68" t="e">
        <f t="shared" si="4"/>
        <v>#DIV/0!</v>
      </c>
      <c r="R14" s="68" t="e">
        <f t="shared" si="5"/>
        <v>#DIV/0!</v>
      </c>
      <c r="S14" s="68" t="e">
        <f t="shared" si="6"/>
        <v>#DIV/0!</v>
      </c>
    </row>
    <row r="15" spans="1:19" x14ac:dyDescent="0.25">
      <c r="A15" s="90"/>
      <c r="B15" s="79" t="s">
        <v>63</v>
      </c>
      <c r="C15" s="80">
        <f>D15*K15</f>
        <v>0</v>
      </c>
      <c r="D15" s="115">
        <v>0</v>
      </c>
      <c r="E15" s="27">
        <f>ROUND(J15/K15*C15,0)</f>
        <v>0</v>
      </c>
      <c r="F15" s="27">
        <f t="shared" si="0"/>
        <v>0</v>
      </c>
      <c r="G15" s="27">
        <f t="shared" si="0"/>
        <v>0</v>
      </c>
      <c r="H15" s="91">
        <f t="shared" si="1"/>
        <v>0</v>
      </c>
      <c r="J15" s="17">
        <v>0</v>
      </c>
      <c r="K15" s="9">
        <v>9</v>
      </c>
      <c r="L15" s="21"/>
      <c r="M15" s="128">
        <f t="shared" si="2"/>
        <v>0</v>
      </c>
      <c r="N15" s="128">
        <f t="shared" ref="N15:O15" si="8">M15*1.035</f>
        <v>0</v>
      </c>
      <c r="O15" s="128">
        <f t="shared" si="8"/>
        <v>0</v>
      </c>
      <c r="Q15" s="69" t="e">
        <f t="shared" si="4"/>
        <v>#DIV/0!</v>
      </c>
      <c r="R15" s="69" t="e">
        <f t="shared" si="5"/>
        <v>#DIV/0!</v>
      </c>
      <c r="S15" s="69" t="e">
        <f t="shared" si="6"/>
        <v>#DIV/0!</v>
      </c>
    </row>
    <row r="16" spans="1:19" x14ac:dyDescent="0.25">
      <c r="A16" s="133"/>
      <c r="B16" s="134"/>
      <c r="C16" s="80"/>
      <c r="D16" s="83"/>
      <c r="E16" s="27"/>
      <c r="F16" s="27"/>
      <c r="G16" s="27"/>
      <c r="H16" s="91"/>
      <c r="J16" s="21"/>
      <c r="K16" s="21"/>
      <c r="L16" s="21"/>
    </row>
    <row r="17" spans="1:16" x14ac:dyDescent="0.25">
      <c r="A17" s="158" t="s">
        <v>31</v>
      </c>
      <c r="B17" s="159"/>
      <c r="C17" s="62"/>
      <c r="D17" s="62"/>
      <c r="E17" s="27">
        <f>ROUND(SUM(E12:E16),0)</f>
        <v>0</v>
      </c>
      <c r="F17" s="27">
        <f>ROUND(SUM(F12:F16),0)</f>
        <v>0</v>
      </c>
      <c r="G17" s="27">
        <f>ROUND(SUM(G12:G16),0)</f>
        <v>0</v>
      </c>
      <c r="H17" s="92">
        <f>SUM(E17:G17)</f>
        <v>0</v>
      </c>
      <c r="J17" s="21"/>
      <c r="K17" s="21"/>
      <c r="L17" s="21"/>
      <c r="M17" s="124"/>
      <c r="N17" s="125"/>
      <c r="O17" s="37"/>
      <c r="P17" s="126"/>
    </row>
    <row r="18" spans="1:16" ht="13" x14ac:dyDescent="0.3">
      <c r="A18" s="156" t="s">
        <v>29</v>
      </c>
      <c r="B18" s="157"/>
      <c r="C18" s="105" t="s">
        <v>90</v>
      </c>
      <c r="D18" s="2"/>
      <c r="E18" s="27"/>
      <c r="F18" s="27"/>
      <c r="G18" s="27"/>
      <c r="H18" s="93"/>
      <c r="J18" s="76" t="s">
        <v>42</v>
      </c>
      <c r="K18" s="76" t="s">
        <v>37</v>
      </c>
      <c r="L18" s="26"/>
      <c r="N18" s="35"/>
    </row>
    <row r="19" spans="1:16" x14ac:dyDescent="0.25">
      <c r="A19" s="160" t="s">
        <v>34</v>
      </c>
      <c r="B19" s="161"/>
      <c r="C19" s="80">
        <v>0</v>
      </c>
      <c r="D19" s="115">
        <v>0</v>
      </c>
      <c r="E19" s="27">
        <f>ROUND(J19*D19*C19,0)</f>
        <v>0</v>
      </c>
      <c r="F19" s="27">
        <f t="shared" ref="F19:G23" si="9">E19*1.03</f>
        <v>0</v>
      </c>
      <c r="G19" s="27">
        <f t="shared" si="9"/>
        <v>0</v>
      </c>
      <c r="H19" s="93">
        <f>SUM(E19:G19)</f>
        <v>0</v>
      </c>
      <c r="J19" s="17">
        <v>55000</v>
      </c>
      <c r="K19" s="9">
        <v>12</v>
      </c>
      <c r="L19" s="20"/>
      <c r="M19" s="33"/>
      <c r="N19" s="18"/>
    </row>
    <row r="20" spans="1:16" x14ac:dyDescent="0.25">
      <c r="A20" s="133" t="s">
        <v>46</v>
      </c>
      <c r="B20" s="134"/>
      <c r="C20" s="80">
        <v>0</v>
      </c>
      <c r="D20" s="115">
        <v>0</v>
      </c>
      <c r="E20" s="27">
        <f>ROUND(J20*D20*C20,0)</f>
        <v>0</v>
      </c>
      <c r="F20" s="27">
        <f t="shared" si="9"/>
        <v>0</v>
      </c>
      <c r="G20" s="27">
        <f t="shared" si="9"/>
        <v>0</v>
      </c>
      <c r="H20" s="93">
        <f>SUM(E20:G20)</f>
        <v>0</v>
      </c>
      <c r="J20" s="17">
        <v>24000</v>
      </c>
      <c r="K20" s="9">
        <v>12</v>
      </c>
      <c r="L20" s="21"/>
      <c r="M20" s="33"/>
      <c r="N20" s="34"/>
    </row>
    <row r="21" spans="1:16" ht="13" x14ac:dyDescent="0.3">
      <c r="A21" s="133" t="s">
        <v>47</v>
      </c>
      <c r="B21" s="134"/>
      <c r="C21" s="80">
        <v>0</v>
      </c>
      <c r="D21" s="115">
        <v>0</v>
      </c>
      <c r="E21" s="27">
        <f>ROUND(J21*D21*C21,0)</f>
        <v>0</v>
      </c>
      <c r="F21" s="27">
        <f t="shared" si="9"/>
        <v>0</v>
      </c>
      <c r="G21" s="27">
        <f t="shared" si="9"/>
        <v>0</v>
      </c>
      <c r="H21" s="93">
        <f t="shared" ref="H21:H23" si="10">SUM(E21:G21)</f>
        <v>0</v>
      </c>
      <c r="J21" s="17">
        <v>0</v>
      </c>
      <c r="K21" s="4">
        <v>0</v>
      </c>
      <c r="L21" s="21"/>
      <c r="M21" s="67" t="s">
        <v>115</v>
      </c>
      <c r="N21" s="34"/>
    </row>
    <row r="22" spans="1:16" ht="13" x14ac:dyDescent="0.3">
      <c r="A22" s="133" t="s">
        <v>48</v>
      </c>
      <c r="B22" s="134"/>
      <c r="C22" s="80">
        <v>0</v>
      </c>
      <c r="D22" s="115">
        <v>0</v>
      </c>
      <c r="E22" s="27">
        <f>ROUND(J22*D22*C22,0)</f>
        <v>0</v>
      </c>
      <c r="F22" s="27">
        <f t="shared" si="9"/>
        <v>0</v>
      </c>
      <c r="G22" s="27">
        <f t="shared" si="9"/>
        <v>0</v>
      </c>
      <c r="H22" s="93">
        <f t="shared" si="10"/>
        <v>0</v>
      </c>
      <c r="J22" s="17">
        <v>0</v>
      </c>
      <c r="K22" s="4">
        <v>0</v>
      </c>
      <c r="L22" s="21"/>
      <c r="M22" s="67" t="s">
        <v>75</v>
      </c>
      <c r="N22" s="34"/>
    </row>
    <row r="23" spans="1:16" x14ac:dyDescent="0.25">
      <c r="A23" s="133" t="s">
        <v>43</v>
      </c>
      <c r="B23" s="134"/>
      <c r="C23" s="80">
        <v>0</v>
      </c>
      <c r="D23" s="115">
        <v>0</v>
      </c>
      <c r="E23" s="27">
        <f>ROUND(J23*D23*C23,0)</f>
        <v>0</v>
      </c>
      <c r="F23" s="27">
        <f t="shared" si="9"/>
        <v>0</v>
      </c>
      <c r="G23" s="27">
        <f t="shared" si="9"/>
        <v>0</v>
      </c>
      <c r="H23" s="93">
        <f t="shared" si="10"/>
        <v>0</v>
      </c>
      <c r="J23" s="17">
        <v>0</v>
      </c>
      <c r="K23" s="9">
        <v>0</v>
      </c>
      <c r="L23" s="21"/>
      <c r="N23" s="34"/>
    </row>
    <row r="24" spans="1:16" ht="13" x14ac:dyDescent="0.3">
      <c r="A24" s="133"/>
      <c r="B24" s="134"/>
      <c r="C24" s="80"/>
      <c r="D24" s="83"/>
      <c r="E24" s="27"/>
      <c r="F24" s="27"/>
      <c r="G24" s="27"/>
      <c r="H24" s="93"/>
      <c r="J24" s="21"/>
      <c r="K24" s="21"/>
      <c r="L24" s="21"/>
      <c r="M24" s="67" t="s">
        <v>116</v>
      </c>
      <c r="P24" s="70" t="s">
        <v>117</v>
      </c>
    </row>
    <row r="25" spans="1:16" x14ac:dyDescent="0.25">
      <c r="A25" s="158" t="s">
        <v>50</v>
      </c>
      <c r="B25" s="159"/>
      <c r="C25" s="62"/>
      <c r="D25" s="62"/>
      <c r="E25" s="27">
        <f>ROUND(SUM(E19:E23),0)</f>
        <v>0</v>
      </c>
      <c r="F25" s="27">
        <f>ROUND(SUM(F19:F23),0)</f>
        <v>0</v>
      </c>
      <c r="G25" s="27">
        <f>ROUND(SUM(G19:G23),0)</f>
        <v>0</v>
      </c>
      <c r="H25" s="92">
        <f>SUM(E25:G25)</f>
        <v>0</v>
      </c>
      <c r="J25" s="26"/>
      <c r="K25" s="26"/>
      <c r="L25" s="21"/>
      <c r="N25" s="35"/>
    </row>
    <row r="26" spans="1:16" ht="13" x14ac:dyDescent="0.3">
      <c r="A26" s="150" t="s">
        <v>30</v>
      </c>
      <c r="B26" s="151"/>
      <c r="C26" s="81"/>
      <c r="D26" s="5"/>
      <c r="E26" s="27"/>
      <c r="F26" s="27"/>
      <c r="G26" s="27"/>
      <c r="H26" s="93"/>
      <c r="J26" s="29"/>
      <c r="K26" s="20"/>
      <c r="L26" s="21"/>
      <c r="M26" s="33"/>
      <c r="N26" s="18"/>
    </row>
    <row r="27" spans="1:16" x14ac:dyDescent="0.25">
      <c r="A27" s="133" t="s">
        <v>33</v>
      </c>
      <c r="B27" s="134"/>
      <c r="C27" s="131">
        <v>0.32</v>
      </c>
      <c r="D27" s="115"/>
      <c r="E27" s="27">
        <f>ROUND(E17*$C$27,0)</f>
        <v>0</v>
      </c>
      <c r="F27" s="27">
        <f>ROUND(F17*$C$27,0)</f>
        <v>0</v>
      </c>
      <c r="G27" s="27">
        <f>ROUND(G17*$C$27,0)</f>
        <v>0</v>
      </c>
      <c r="H27" s="94">
        <f>SUM(E27:G27)</f>
        <v>0</v>
      </c>
      <c r="J27" s="29"/>
      <c r="K27" s="21"/>
      <c r="L27" s="21"/>
      <c r="M27" s="33"/>
      <c r="N27" s="34"/>
    </row>
    <row r="28" spans="1:16" x14ac:dyDescent="0.25">
      <c r="A28" s="160" t="s">
        <v>34</v>
      </c>
      <c r="B28" s="161"/>
      <c r="C28" s="131">
        <v>0.23</v>
      </c>
      <c r="D28" s="115"/>
      <c r="E28" s="27">
        <f>ROUND(E19*$C$28,0)</f>
        <v>0</v>
      </c>
      <c r="F28" s="27">
        <f>ROUND(F19*$C$28,0)</f>
        <v>0</v>
      </c>
      <c r="G28" s="27">
        <f>ROUND(G19*$C$28,0)</f>
        <v>0</v>
      </c>
      <c r="H28" s="94">
        <f t="shared" ref="H28:H30" si="11">SUM(E28:G28)</f>
        <v>0</v>
      </c>
      <c r="J28" s="29"/>
      <c r="K28" s="21"/>
      <c r="L28" s="21"/>
      <c r="M28" s="33"/>
      <c r="N28" s="34"/>
    </row>
    <row r="29" spans="1:16" x14ac:dyDescent="0.25">
      <c r="A29" s="133" t="s">
        <v>44</v>
      </c>
      <c r="B29" s="134"/>
      <c r="C29" s="131">
        <v>0.02</v>
      </c>
      <c r="D29" s="115"/>
      <c r="E29" s="27">
        <f>ROUND((E20+E21+E22)*$C$29,0)</f>
        <v>0</v>
      </c>
      <c r="F29" s="27">
        <f>ROUND((F20+F21+F22)*$C$29,0)</f>
        <v>0</v>
      </c>
      <c r="G29" s="27">
        <f>ROUND((G20+G21+G22)*$C$29,0)</f>
        <v>0</v>
      </c>
      <c r="H29" s="94">
        <f t="shared" si="11"/>
        <v>0</v>
      </c>
      <c r="J29" s="29"/>
      <c r="K29" s="21"/>
      <c r="L29" s="21"/>
      <c r="N29" s="34"/>
    </row>
    <row r="30" spans="1:16" x14ac:dyDescent="0.25">
      <c r="A30" s="133" t="s">
        <v>43</v>
      </c>
      <c r="B30" s="134"/>
      <c r="C30" s="131">
        <v>0.12</v>
      </c>
      <c r="D30" s="115"/>
      <c r="E30" s="27">
        <f>ROUND(E23*$C$30,0)</f>
        <v>0</v>
      </c>
      <c r="F30" s="27">
        <f>ROUND(F23*$C$30,0)</f>
        <v>0</v>
      </c>
      <c r="G30" s="27">
        <f>ROUND(G23*$C$30,0)</f>
        <v>0</v>
      </c>
      <c r="H30" s="94">
        <f t="shared" si="11"/>
        <v>0</v>
      </c>
      <c r="J30" s="21"/>
      <c r="K30" s="21"/>
      <c r="L30" s="21"/>
      <c r="M30" s="33"/>
    </row>
    <row r="31" spans="1:16" x14ac:dyDescent="0.25">
      <c r="A31" s="133"/>
      <c r="B31" s="134"/>
      <c r="C31" s="106"/>
      <c r="D31" s="115"/>
      <c r="E31" s="11"/>
      <c r="F31" s="11"/>
      <c r="G31" s="11"/>
      <c r="H31" s="94"/>
      <c r="J31" s="21"/>
      <c r="K31" s="21"/>
      <c r="N31" s="19"/>
    </row>
    <row r="32" spans="1:16" x14ac:dyDescent="0.25">
      <c r="A32" s="158" t="s">
        <v>32</v>
      </c>
      <c r="B32" s="159"/>
      <c r="C32" s="63"/>
      <c r="D32" s="62"/>
      <c r="E32" s="11">
        <f>ROUND(SUM(E27:E30),0)</f>
        <v>0</v>
      </c>
      <c r="F32" s="11">
        <f>ROUND(SUM(F27:F30),0)</f>
        <v>0</v>
      </c>
      <c r="G32" s="11">
        <f>ROUND(SUM(G27:G30),0)</f>
        <v>0</v>
      </c>
      <c r="H32" s="95">
        <f>SUM(E32:G32)</f>
        <v>0</v>
      </c>
      <c r="J32" s="21"/>
      <c r="K32" s="21"/>
      <c r="N32" s="25"/>
    </row>
    <row r="33" spans="1:13" ht="13" x14ac:dyDescent="0.3">
      <c r="A33" s="154" t="s">
        <v>6</v>
      </c>
      <c r="B33" s="155"/>
      <c r="C33" s="64"/>
      <c r="D33" s="64"/>
      <c r="E33" s="12">
        <f>ROUND(E32+E25+E17,0)</f>
        <v>0</v>
      </c>
      <c r="F33" s="12">
        <f>ROUND(F32+F25+F17,0)</f>
        <v>0</v>
      </c>
      <c r="G33" s="12">
        <f>ROUND(G32+G25+G17,0)</f>
        <v>0</v>
      </c>
      <c r="H33" s="96">
        <f>SUM(E33:G33)</f>
        <v>0</v>
      </c>
      <c r="J33" s="22"/>
      <c r="K33" s="22"/>
      <c r="L33" s="22"/>
    </row>
    <row r="34" spans="1:13" ht="13" x14ac:dyDescent="0.3">
      <c r="A34" s="152"/>
      <c r="B34" s="153"/>
      <c r="C34" s="64"/>
      <c r="D34" s="2"/>
      <c r="E34" s="12"/>
      <c r="F34" s="12"/>
      <c r="G34" s="12"/>
      <c r="H34" s="97"/>
      <c r="J34" s="22"/>
      <c r="K34" s="22"/>
      <c r="L34" s="22"/>
    </row>
    <row r="35" spans="1:13" ht="13" x14ac:dyDescent="0.3">
      <c r="A35" s="154" t="s">
        <v>7</v>
      </c>
      <c r="B35" s="155"/>
      <c r="C35" s="64"/>
      <c r="D35" s="64"/>
      <c r="E35" s="11"/>
      <c r="F35" s="11"/>
      <c r="G35" s="11"/>
      <c r="H35" s="95"/>
      <c r="J35" s="21"/>
      <c r="K35" s="22"/>
      <c r="L35" s="22"/>
    </row>
    <row r="36" spans="1:13" ht="13" x14ac:dyDescent="0.3">
      <c r="A36" s="133" t="s">
        <v>110</v>
      </c>
      <c r="B36" s="134"/>
      <c r="C36" s="62"/>
      <c r="D36" s="4"/>
      <c r="E36" s="27">
        <v>0</v>
      </c>
      <c r="F36" s="27">
        <v>0</v>
      </c>
      <c r="G36" s="27">
        <v>0</v>
      </c>
      <c r="H36" s="91">
        <f>SUM(E36:G36)</f>
        <v>0</v>
      </c>
      <c r="M36" s="31" t="s">
        <v>113</v>
      </c>
    </row>
    <row r="37" spans="1:13" ht="13" x14ac:dyDescent="0.3">
      <c r="A37" s="133" t="s">
        <v>111</v>
      </c>
      <c r="B37" s="134"/>
      <c r="C37" s="62"/>
      <c r="D37" s="4"/>
      <c r="E37" s="27">
        <v>0</v>
      </c>
      <c r="F37" s="27">
        <v>0</v>
      </c>
      <c r="G37" s="27">
        <v>0</v>
      </c>
      <c r="H37" s="91">
        <f>SUM(E37:G37)</f>
        <v>0</v>
      </c>
      <c r="M37" s="31" t="s">
        <v>114</v>
      </c>
    </row>
    <row r="38" spans="1:13" ht="13" x14ac:dyDescent="0.3">
      <c r="A38" s="135" t="s">
        <v>112</v>
      </c>
      <c r="B38" s="136"/>
      <c r="C38" s="65"/>
      <c r="D38" s="116"/>
      <c r="E38" s="129">
        <f>ROUND(SUM(E36:E37),0)</f>
        <v>0</v>
      </c>
      <c r="F38" s="27">
        <f>ROUND(SUM(D38:D38),0)</f>
        <v>0</v>
      </c>
      <c r="G38" s="27">
        <f>ROUND(SUM(E38:E38),0)</f>
        <v>0</v>
      </c>
      <c r="H38" s="130">
        <f>SUM(E38:G38)</f>
        <v>0</v>
      </c>
    </row>
    <row r="39" spans="1:13" ht="13" x14ac:dyDescent="0.3">
      <c r="A39" s="156"/>
      <c r="B39" s="157"/>
      <c r="C39" s="64"/>
      <c r="D39" s="2"/>
      <c r="E39" s="11"/>
      <c r="F39" s="11"/>
      <c r="G39" s="11"/>
      <c r="H39" s="94"/>
      <c r="J39" s="21"/>
      <c r="K39" s="22"/>
      <c r="L39" s="22"/>
    </row>
    <row r="40" spans="1:13" ht="13" x14ac:dyDescent="0.3">
      <c r="A40" s="156" t="s">
        <v>8</v>
      </c>
      <c r="B40" s="157"/>
      <c r="C40" s="105" t="s">
        <v>90</v>
      </c>
      <c r="D40" s="2"/>
      <c r="E40" s="11"/>
      <c r="F40" s="11"/>
      <c r="G40" s="11"/>
      <c r="H40" s="94"/>
      <c r="J40" s="21"/>
      <c r="K40" s="21"/>
      <c r="L40" s="21"/>
    </row>
    <row r="41" spans="1:13" x14ac:dyDescent="0.25">
      <c r="A41" s="133" t="s">
        <v>13</v>
      </c>
      <c r="B41" s="134"/>
      <c r="C41" s="62">
        <f>'Travel Budget Example'!A14</f>
        <v>0</v>
      </c>
      <c r="D41" s="4"/>
      <c r="E41" s="11">
        <f>ROUND('Travel Budget Example'!D14,0)</f>
        <v>0</v>
      </c>
      <c r="F41" s="11">
        <f>E41</f>
        <v>0</v>
      </c>
      <c r="G41" s="11">
        <f>F41</f>
        <v>0</v>
      </c>
      <c r="H41" s="98">
        <f>SUM(E41:G41)</f>
        <v>0</v>
      </c>
      <c r="J41" s="21"/>
      <c r="K41" s="21"/>
      <c r="L41" s="21"/>
      <c r="M41" s="119" t="s">
        <v>109</v>
      </c>
    </row>
    <row r="42" spans="1:13" x14ac:dyDescent="0.25">
      <c r="A42" s="133" t="s">
        <v>14</v>
      </c>
      <c r="B42" s="134"/>
      <c r="C42" s="62">
        <f>'Travel Budget Example'!A28</f>
        <v>0</v>
      </c>
      <c r="D42" s="4"/>
      <c r="E42" s="11">
        <f>ROUND('Travel Budget Example'!D28,0)</f>
        <v>0</v>
      </c>
      <c r="F42" s="11">
        <f>E42</f>
        <v>0</v>
      </c>
      <c r="G42" s="11">
        <f>F42</f>
        <v>0</v>
      </c>
      <c r="H42" s="98">
        <f>SUM(E42:G42)</f>
        <v>0</v>
      </c>
      <c r="J42" s="21"/>
      <c r="K42" s="21"/>
      <c r="L42" s="21"/>
    </row>
    <row r="43" spans="1:13" ht="13" x14ac:dyDescent="0.3">
      <c r="A43" s="135" t="s">
        <v>25</v>
      </c>
      <c r="B43" s="136"/>
      <c r="C43" s="65"/>
      <c r="D43" s="116"/>
      <c r="E43" s="12">
        <f>ROUND(SUM(E41:E42),0)</f>
        <v>0</v>
      </c>
      <c r="F43" s="12">
        <f>ROUND(SUM(F41:F42),0)</f>
        <v>0</v>
      </c>
      <c r="G43" s="12">
        <f>ROUND(SUM(G41:G42),0)</f>
        <v>0</v>
      </c>
      <c r="H43" s="96">
        <f>SUM(E43:G43)</f>
        <v>0</v>
      </c>
      <c r="J43" s="22"/>
      <c r="K43" s="22"/>
      <c r="L43" s="22"/>
    </row>
    <row r="44" spans="1:13" ht="13" x14ac:dyDescent="0.3">
      <c r="A44" s="148"/>
      <c r="B44" s="149"/>
      <c r="C44" s="65"/>
      <c r="D44" s="117"/>
      <c r="E44" s="12"/>
      <c r="F44" s="12"/>
      <c r="G44" s="12"/>
      <c r="H44" s="97"/>
      <c r="J44" s="22"/>
      <c r="K44" s="22"/>
      <c r="L44" s="22"/>
    </row>
    <row r="45" spans="1:13" ht="12.75" customHeight="1" x14ac:dyDescent="0.3">
      <c r="A45" s="156" t="s">
        <v>9</v>
      </c>
      <c r="B45" s="157"/>
      <c r="C45" s="64"/>
      <c r="D45" s="2"/>
      <c r="E45" s="11"/>
      <c r="F45" s="11"/>
      <c r="G45" s="11"/>
      <c r="H45" s="94"/>
      <c r="J45" s="21"/>
      <c r="K45" s="21"/>
      <c r="L45" s="21"/>
      <c r="M45" s="31" t="s">
        <v>64</v>
      </c>
    </row>
    <row r="46" spans="1:13" ht="12.75" customHeight="1" x14ac:dyDescent="0.3">
      <c r="A46" s="133" t="s">
        <v>15</v>
      </c>
      <c r="B46" s="134"/>
      <c r="C46" s="62"/>
      <c r="D46" s="4"/>
      <c r="E46" s="11">
        <v>0</v>
      </c>
      <c r="F46" s="11">
        <v>0</v>
      </c>
      <c r="G46" s="11">
        <v>0</v>
      </c>
      <c r="H46" s="94">
        <f>SUM(E46:G46)</f>
        <v>0</v>
      </c>
      <c r="J46" s="21"/>
      <c r="K46" s="21"/>
      <c r="L46" s="21"/>
      <c r="M46" s="31" t="s">
        <v>65</v>
      </c>
    </row>
    <row r="47" spans="1:13" ht="12.75" customHeight="1" x14ac:dyDescent="0.3">
      <c r="A47" s="133" t="s">
        <v>16</v>
      </c>
      <c r="B47" s="134"/>
      <c r="C47" s="62"/>
      <c r="D47" s="4"/>
      <c r="E47" s="11">
        <v>0</v>
      </c>
      <c r="F47" s="11">
        <v>0</v>
      </c>
      <c r="G47" s="11">
        <v>0</v>
      </c>
      <c r="H47" s="94">
        <f t="shared" ref="H47:H50" si="12">SUM(E47:G47)</f>
        <v>0</v>
      </c>
      <c r="J47" s="21"/>
      <c r="K47" s="21"/>
      <c r="L47" s="21"/>
      <c r="M47" s="31" t="s">
        <v>66</v>
      </c>
    </row>
    <row r="48" spans="1:13" ht="12.75" customHeight="1" x14ac:dyDescent="0.3">
      <c r="A48" s="133" t="s">
        <v>17</v>
      </c>
      <c r="B48" s="134"/>
      <c r="C48" s="62"/>
      <c r="D48" s="4"/>
      <c r="E48" s="11">
        <v>0</v>
      </c>
      <c r="F48" s="11">
        <v>0</v>
      </c>
      <c r="G48" s="11">
        <v>0</v>
      </c>
      <c r="H48" s="94">
        <f t="shared" si="12"/>
        <v>0</v>
      </c>
      <c r="J48" s="21"/>
      <c r="K48" s="21"/>
      <c r="L48" s="21"/>
      <c r="M48" s="31" t="s">
        <v>67</v>
      </c>
    </row>
    <row r="49" spans="1:22" ht="12.75" customHeight="1" x14ac:dyDescent="0.3">
      <c r="A49" s="133" t="s">
        <v>18</v>
      </c>
      <c r="B49" s="134"/>
      <c r="C49" s="62"/>
      <c r="D49" s="4"/>
      <c r="E49" s="11">
        <v>0</v>
      </c>
      <c r="F49" s="11">
        <v>0</v>
      </c>
      <c r="G49" s="11">
        <v>0</v>
      </c>
      <c r="H49" s="94">
        <f t="shared" si="12"/>
        <v>0</v>
      </c>
      <c r="J49" s="21"/>
      <c r="K49" s="21"/>
      <c r="L49" s="21"/>
      <c r="M49" s="31" t="s">
        <v>68</v>
      </c>
    </row>
    <row r="50" spans="1:22" ht="12.75" customHeight="1" x14ac:dyDescent="0.25">
      <c r="A50" s="133" t="s">
        <v>19</v>
      </c>
      <c r="B50" s="134"/>
      <c r="C50" s="62"/>
      <c r="D50" s="4"/>
      <c r="E50" s="11">
        <v>0</v>
      </c>
      <c r="F50" s="11">
        <v>0</v>
      </c>
      <c r="G50" s="11">
        <v>0</v>
      </c>
      <c r="H50" s="94">
        <f t="shared" si="12"/>
        <v>0</v>
      </c>
      <c r="J50" s="21"/>
      <c r="K50" s="21"/>
      <c r="L50" s="21"/>
    </row>
    <row r="51" spans="1:22" ht="12.75" customHeight="1" x14ac:dyDescent="0.3">
      <c r="A51" s="135" t="s">
        <v>24</v>
      </c>
      <c r="B51" s="136"/>
      <c r="C51" s="65"/>
      <c r="D51" s="116"/>
      <c r="E51" s="12">
        <f>SUM(E46:E50)</f>
        <v>0</v>
      </c>
      <c r="F51" s="12">
        <f>SUM(F46:F50)</f>
        <v>0</v>
      </c>
      <c r="G51" s="12">
        <f>SUM(G46:G50)</f>
        <v>0</v>
      </c>
      <c r="H51" s="95">
        <f>SUM(E51:G51)</f>
        <v>0</v>
      </c>
      <c r="J51" s="22"/>
      <c r="K51" s="21"/>
      <c r="L51" s="21"/>
      <c r="M51" s="61"/>
    </row>
    <row r="52" spans="1:22" ht="12.75" customHeight="1" x14ac:dyDescent="0.3">
      <c r="A52" s="148"/>
      <c r="B52" s="149"/>
      <c r="C52" s="65"/>
      <c r="D52" s="117"/>
      <c r="E52" s="12"/>
      <c r="F52" s="12"/>
      <c r="G52" s="12"/>
      <c r="H52" s="97"/>
      <c r="J52" s="22"/>
      <c r="K52" s="21"/>
      <c r="L52" s="21"/>
    </row>
    <row r="53" spans="1:22" ht="13" x14ac:dyDescent="0.3">
      <c r="A53" s="150" t="s">
        <v>10</v>
      </c>
      <c r="B53" s="151"/>
      <c r="C53" s="107"/>
      <c r="D53" s="5"/>
      <c r="E53" s="11"/>
      <c r="F53" s="11"/>
      <c r="G53" s="11"/>
      <c r="H53" s="94"/>
      <c r="J53" s="21"/>
      <c r="K53" s="21"/>
      <c r="L53" s="21"/>
    </row>
    <row r="54" spans="1:22" x14ac:dyDescent="0.25">
      <c r="A54" s="133" t="s">
        <v>20</v>
      </c>
      <c r="B54" s="134"/>
      <c r="C54" s="62"/>
      <c r="D54" s="4"/>
      <c r="E54" s="11">
        <v>0</v>
      </c>
      <c r="F54" s="11">
        <v>0</v>
      </c>
      <c r="G54" s="11">
        <v>0</v>
      </c>
      <c r="H54" s="94">
        <f>SUM(E54:G54)</f>
        <v>0</v>
      </c>
      <c r="J54" s="21"/>
      <c r="K54" s="21"/>
      <c r="L54" s="21"/>
    </row>
    <row r="55" spans="1:22" x14ac:dyDescent="0.25">
      <c r="A55" s="133" t="s">
        <v>45</v>
      </c>
      <c r="B55" s="134"/>
      <c r="C55" s="62"/>
      <c r="D55" s="4"/>
      <c r="E55" s="11">
        <v>0</v>
      </c>
      <c r="F55" s="11">
        <v>0</v>
      </c>
      <c r="G55" s="11">
        <v>0</v>
      </c>
      <c r="H55" s="94">
        <f>SUM(E55:G55)</f>
        <v>0</v>
      </c>
      <c r="J55" s="21"/>
      <c r="K55" s="21"/>
      <c r="L55" s="21"/>
    </row>
    <row r="56" spans="1:22" x14ac:dyDescent="0.25">
      <c r="A56" s="133" t="s">
        <v>21</v>
      </c>
      <c r="B56" s="134"/>
      <c r="C56" s="62"/>
      <c r="D56" s="4"/>
      <c r="E56" s="11">
        <v>0</v>
      </c>
      <c r="F56" s="11">
        <v>0</v>
      </c>
      <c r="G56" s="11">
        <v>0</v>
      </c>
      <c r="H56" s="94">
        <f>SUM(E56:G56)</f>
        <v>0</v>
      </c>
      <c r="J56" s="21"/>
      <c r="K56" s="21"/>
      <c r="L56" s="21"/>
    </row>
    <row r="57" spans="1:22" x14ac:dyDescent="0.25">
      <c r="A57" s="133" t="s">
        <v>22</v>
      </c>
      <c r="B57" s="134"/>
      <c r="C57" s="62"/>
      <c r="D57" s="4"/>
      <c r="E57" s="11">
        <v>0</v>
      </c>
      <c r="F57" s="11">
        <v>0</v>
      </c>
      <c r="G57" s="11">
        <v>0</v>
      </c>
      <c r="H57" s="94">
        <f t="shared" ref="H57:H59" si="13">SUM(E57:G57)</f>
        <v>0</v>
      </c>
      <c r="J57" s="76" t="s">
        <v>38</v>
      </c>
      <c r="K57" s="76" t="s">
        <v>39</v>
      </c>
      <c r="L57" s="21"/>
      <c r="M57" s="119" t="s">
        <v>100</v>
      </c>
    </row>
    <row r="58" spans="1:22" ht="13" x14ac:dyDescent="0.3">
      <c r="A58" s="133" t="s">
        <v>28</v>
      </c>
      <c r="B58" s="134"/>
      <c r="C58" s="62">
        <f>C20</f>
        <v>0</v>
      </c>
      <c r="D58" s="4"/>
      <c r="E58" s="30">
        <f>ROUND((J58*1)*K58*C58,0)</f>
        <v>0</v>
      </c>
      <c r="F58" s="30">
        <f>E58</f>
        <v>0</v>
      </c>
      <c r="G58" s="30">
        <f>F58</f>
        <v>0</v>
      </c>
      <c r="H58" s="94">
        <f t="shared" si="13"/>
        <v>0</v>
      </c>
      <c r="J58" s="16">
        <f>369.65*1.05</f>
        <v>388.13249999999999</v>
      </c>
      <c r="K58" s="9">
        <v>24</v>
      </c>
      <c r="L58" s="23"/>
      <c r="M58" s="31" t="s">
        <v>99</v>
      </c>
      <c r="V58" s="70" t="s">
        <v>81</v>
      </c>
    </row>
    <row r="59" spans="1:22" ht="13" x14ac:dyDescent="0.3">
      <c r="A59" s="133" t="s">
        <v>84</v>
      </c>
      <c r="B59" s="134"/>
      <c r="C59" s="63"/>
      <c r="D59" s="4"/>
      <c r="E59" s="11">
        <v>0</v>
      </c>
      <c r="F59" s="11">
        <v>0</v>
      </c>
      <c r="G59" s="11">
        <v>0</v>
      </c>
      <c r="H59" s="94">
        <f t="shared" si="13"/>
        <v>0</v>
      </c>
      <c r="L59" s="24"/>
      <c r="M59" s="31" t="s">
        <v>70</v>
      </c>
    </row>
    <row r="60" spans="1:22" ht="13" x14ac:dyDescent="0.3">
      <c r="A60" s="135" t="s">
        <v>23</v>
      </c>
      <c r="B60" s="136"/>
      <c r="C60" s="65"/>
      <c r="D60" s="116"/>
      <c r="E60" s="12">
        <f>ROUND(SUM(E54:E59),0)</f>
        <v>0</v>
      </c>
      <c r="F60" s="12">
        <f>ROUND(SUM(F54:F59),0)</f>
        <v>0</v>
      </c>
      <c r="G60" s="12">
        <f>ROUND(SUM(G54:G59),0)</f>
        <v>0</v>
      </c>
      <c r="H60" s="96">
        <f>SUM(E60:G60)</f>
        <v>0</v>
      </c>
      <c r="J60" s="22"/>
      <c r="K60" s="22"/>
      <c r="L60" s="21"/>
    </row>
    <row r="61" spans="1:22" ht="13" x14ac:dyDescent="0.3">
      <c r="A61" s="99"/>
      <c r="B61" s="85"/>
      <c r="C61" s="84"/>
      <c r="D61" s="118"/>
      <c r="E61" s="86"/>
      <c r="F61" s="86"/>
      <c r="G61" s="86"/>
      <c r="H61" s="100"/>
      <c r="J61" s="22"/>
      <c r="K61" s="22"/>
      <c r="L61" s="21"/>
    </row>
    <row r="62" spans="1:22" ht="13.5" thickBot="1" x14ac:dyDescent="0.35">
      <c r="A62" s="137" t="s">
        <v>11</v>
      </c>
      <c r="B62" s="138"/>
      <c r="C62" s="66"/>
      <c r="D62" s="66"/>
      <c r="E62" s="13">
        <f>ROUND(E33+E38+E43+E51+E60,0)</f>
        <v>0</v>
      </c>
      <c r="F62" s="13">
        <f>ROUND(F33+F38+F43+F51+F60,0)</f>
        <v>0</v>
      </c>
      <c r="G62" s="13">
        <f>ROUND(G33+G38+G43+G51+G60,0)</f>
        <v>0</v>
      </c>
      <c r="H62" s="101">
        <f>SUM(E62:G62)</f>
        <v>0</v>
      </c>
      <c r="J62" s="22"/>
      <c r="K62" s="22"/>
      <c r="L62" s="22"/>
      <c r="M62" s="3"/>
    </row>
    <row r="63" spans="1:22" s="3" customFormat="1" ht="13" x14ac:dyDescent="0.3">
      <c r="A63" s="139" t="s">
        <v>101</v>
      </c>
      <c r="B63" s="140"/>
      <c r="C63" s="108"/>
      <c r="D63" s="8"/>
      <c r="E63" s="28">
        <f>ROUND(E62-E38-E57-E58,0)</f>
        <v>0</v>
      </c>
      <c r="F63" s="28">
        <f>ROUND(F62-F38-F57-F58,0)</f>
        <v>0</v>
      </c>
      <c r="G63" s="28">
        <f>ROUND(G62-G38-G57-G58,0)</f>
        <v>0</v>
      </c>
      <c r="H63" s="102">
        <f>SUM(E63:G63)</f>
        <v>0</v>
      </c>
      <c r="I63" s="1"/>
      <c r="J63" s="21"/>
      <c r="K63" s="21"/>
      <c r="L63" s="21"/>
      <c r="M63" s="31" t="s">
        <v>71</v>
      </c>
    </row>
    <row r="64" spans="1:22" ht="13.5" thickBot="1" x14ac:dyDescent="0.35">
      <c r="A64" s="141" t="s">
        <v>40</v>
      </c>
      <c r="B64" s="142"/>
      <c r="C64" s="109">
        <v>0.52</v>
      </c>
      <c r="D64" s="10"/>
      <c r="E64" s="14">
        <f>ROUND(E63*$C$64,0)</f>
        <v>0</v>
      </c>
      <c r="F64" s="14">
        <f>ROUND(F63*$C$64,0)</f>
        <v>0</v>
      </c>
      <c r="G64" s="14">
        <f>ROUND(G63*$C$64,0)</f>
        <v>0</v>
      </c>
      <c r="H64" s="103">
        <f>SUM(E64:G64)</f>
        <v>0</v>
      </c>
      <c r="J64" s="22"/>
      <c r="K64" s="21"/>
      <c r="L64" s="21"/>
      <c r="M64" s="31" t="s">
        <v>72</v>
      </c>
    </row>
    <row r="65" spans="1:13" ht="13.5" thickBot="1" x14ac:dyDescent="0.35">
      <c r="A65" s="143" t="s">
        <v>12</v>
      </c>
      <c r="B65" s="144"/>
      <c r="C65" s="75"/>
      <c r="D65" s="75"/>
      <c r="E65" s="15">
        <f>ROUND(E64+E62,0)</f>
        <v>0</v>
      </c>
      <c r="F65" s="15">
        <f>ROUND(F64+F62,0)</f>
        <v>0</v>
      </c>
      <c r="G65" s="15">
        <f>ROUND(G64+G62,0)</f>
        <v>0</v>
      </c>
      <c r="H65" s="104">
        <f>SUM(E65:G65)</f>
        <v>0</v>
      </c>
      <c r="J65" s="22"/>
      <c r="K65" s="22"/>
      <c r="L65" s="22"/>
      <c r="M65" s="31" t="s">
        <v>73</v>
      </c>
    </row>
    <row r="66" spans="1:13" ht="12.75" customHeight="1" x14ac:dyDescent="0.3">
      <c r="A66" s="173" t="s">
        <v>27</v>
      </c>
      <c r="B66" s="174"/>
      <c r="C66" s="174"/>
      <c r="D66" s="174"/>
      <c r="E66" s="174"/>
      <c r="F66" s="122"/>
      <c r="G66" s="122"/>
      <c r="H66" s="171">
        <f>H65</f>
        <v>0</v>
      </c>
      <c r="M66" s="31" t="s">
        <v>74</v>
      </c>
    </row>
    <row r="67" spans="1:13" ht="12.75" customHeight="1" thickBot="1" x14ac:dyDescent="0.35">
      <c r="A67" s="175"/>
      <c r="B67" s="176"/>
      <c r="C67" s="176"/>
      <c r="D67" s="176"/>
      <c r="E67" s="176"/>
      <c r="F67" s="123"/>
      <c r="G67" s="123"/>
      <c r="H67" s="172"/>
    </row>
    <row r="68" spans="1:13" x14ac:dyDescent="0.25">
      <c r="E68"/>
      <c r="F68"/>
      <c r="G68"/>
    </row>
    <row r="69" spans="1:13" ht="13" x14ac:dyDescent="0.3">
      <c r="A69" s="31" t="s">
        <v>49</v>
      </c>
      <c r="B69" s="31"/>
      <c r="C69" s="32"/>
      <c r="D69" s="32"/>
      <c r="E69" s="31"/>
      <c r="F69" s="31"/>
      <c r="G69" s="31"/>
      <c r="H69" s="31"/>
    </row>
    <row r="70" spans="1:13" ht="13" x14ac:dyDescent="0.3">
      <c r="A70" s="32" t="s">
        <v>85</v>
      </c>
      <c r="B70" s="32"/>
      <c r="C70" s="32"/>
      <c r="D70" s="32"/>
      <c r="E70" s="31"/>
      <c r="F70" s="31"/>
      <c r="G70" s="31"/>
      <c r="H70" s="31"/>
    </row>
    <row r="71" spans="1:13" x14ac:dyDescent="0.25">
      <c r="A71" s="120" t="s">
        <v>86</v>
      </c>
      <c r="E71"/>
      <c r="F71"/>
      <c r="G71"/>
    </row>
    <row r="72" spans="1:13" x14ac:dyDescent="0.25">
      <c r="E72"/>
      <c r="F72"/>
      <c r="G72"/>
    </row>
    <row r="73" spans="1:13" x14ac:dyDescent="0.25">
      <c r="E73"/>
      <c r="F73"/>
      <c r="G73"/>
    </row>
    <row r="74" spans="1:13" x14ac:dyDescent="0.25">
      <c r="E74"/>
      <c r="F74"/>
      <c r="G74"/>
    </row>
    <row r="75" spans="1:13" x14ac:dyDescent="0.25">
      <c r="E75"/>
      <c r="F75"/>
      <c r="G75"/>
    </row>
    <row r="76" spans="1:13" x14ac:dyDescent="0.25">
      <c r="E76"/>
      <c r="F76"/>
      <c r="G76"/>
    </row>
    <row r="77" spans="1:13" x14ac:dyDescent="0.25">
      <c r="E77"/>
      <c r="F77"/>
      <c r="G77"/>
    </row>
    <row r="78" spans="1:13" x14ac:dyDescent="0.25">
      <c r="E78"/>
      <c r="F78"/>
      <c r="G78"/>
    </row>
    <row r="79" spans="1:13" x14ac:dyDescent="0.25">
      <c r="E79"/>
      <c r="F79"/>
      <c r="G79"/>
    </row>
    <row r="80" spans="1:13" x14ac:dyDescent="0.25"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</sheetData>
  <sheetProtection selectLockedCells="1" selectUnlockedCells="1"/>
  <mergeCells count="58">
    <mergeCell ref="J7:K7"/>
    <mergeCell ref="A1:H1"/>
    <mergeCell ref="A63:B63"/>
    <mergeCell ref="A52:B52"/>
    <mergeCell ref="A34:B34"/>
    <mergeCell ref="A35:B35"/>
    <mergeCell ref="A39:B39"/>
    <mergeCell ref="A40:B40"/>
    <mergeCell ref="A43:B43"/>
    <mergeCell ref="A48:B48"/>
    <mergeCell ref="J10:K10"/>
    <mergeCell ref="A19:B19"/>
    <mergeCell ref="A44:B44"/>
    <mergeCell ref="A45:B45"/>
    <mergeCell ref="A49:B49"/>
    <mergeCell ref="A51:B51"/>
    <mergeCell ref="H66:H67"/>
    <mergeCell ref="A66:E67"/>
    <mergeCell ref="A42:B42"/>
    <mergeCell ref="A41:B41"/>
    <mergeCell ref="A29:B29"/>
    <mergeCell ref="A50:B50"/>
    <mergeCell ref="A47:B47"/>
    <mergeCell ref="A46:B46"/>
    <mergeCell ref="A53:B53"/>
    <mergeCell ref="A56:B56"/>
    <mergeCell ref="A64:B64"/>
    <mergeCell ref="A65:B65"/>
    <mergeCell ref="A54:B54"/>
    <mergeCell ref="A55:B55"/>
    <mergeCell ref="A36:B36"/>
    <mergeCell ref="A37:B37"/>
    <mergeCell ref="A23:B23"/>
    <mergeCell ref="A7:H7"/>
    <mergeCell ref="E8:H8"/>
    <mergeCell ref="A18:B18"/>
    <mergeCell ref="A8:B10"/>
    <mergeCell ref="A16:B16"/>
    <mergeCell ref="A11:B11"/>
    <mergeCell ref="A17:B17"/>
    <mergeCell ref="A20:B20"/>
    <mergeCell ref="A22:B22"/>
    <mergeCell ref="A21:B21"/>
    <mergeCell ref="A24:B24"/>
    <mergeCell ref="A58:B58"/>
    <mergeCell ref="A57:B57"/>
    <mergeCell ref="A62:B62"/>
    <mergeCell ref="A32:B32"/>
    <mergeCell ref="A33:B33"/>
    <mergeCell ref="A27:B27"/>
    <mergeCell ref="A28:B28"/>
    <mergeCell ref="A59:B59"/>
    <mergeCell ref="A60:B60"/>
    <mergeCell ref="A30:B30"/>
    <mergeCell ref="A31:B31"/>
    <mergeCell ref="A25:B25"/>
    <mergeCell ref="A26:B26"/>
    <mergeCell ref="A38:B38"/>
  </mergeCells>
  <phoneticPr fontId="3" type="noConversion"/>
  <hyperlinks>
    <hyperlink ref="V58" r:id="rId1" display="https://studentaccounts.ucf.edu/tf-graduate/" xr:uid="{0A7DDAB5-B5E7-4B99-A2F8-3D59FBFC2E5F}"/>
    <hyperlink ref="P24" r:id="rId2" display="https://hr.ucf.edu/document/payroll-guidelines/" xr:uid="{ADE45A78-641E-4BBE-A61D-27A837667D61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8" max="1048575" man="1"/>
  </colBreaks>
  <ignoredErrors>
    <ignoredError sqref="Q14:S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workbookViewId="0">
      <selection sqref="A1:D1"/>
    </sheetView>
  </sheetViews>
  <sheetFormatPr defaultRowHeight="12.5" x14ac:dyDescent="0.25"/>
  <cols>
    <col min="2" max="2" width="50.1796875" customWidth="1"/>
  </cols>
  <sheetData>
    <row r="1" spans="1:6" ht="14" x14ac:dyDescent="0.3">
      <c r="A1" s="162" t="s">
        <v>89</v>
      </c>
      <c r="B1" s="162"/>
      <c r="C1" s="162"/>
      <c r="D1" s="162"/>
      <c r="E1" s="77"/>
      <c r="F1" s="77"/>
    </row>
    <row r="2" spans="1:6" ht="13" thickBot="1" x14ac:dyDescent="0.3"/>
    <row r="3" spans="1:6" ht="13.5" thickBot="1" x14ac:dyDescent="0.3">
      <c r="A3" s="180" t="s">
        <v>54</v>
      </c>
      <c r="B3" s="181"/>
      <c r="C3" s="181"/>
      <c r="D3" s="182"/>
    </row>
    <row r="4" spans="1:6" ht="15" thickBot="1" x14ac:dyDescent="0.4">
      <c r="A4" s="60" t="s">
        <v>57</v>
      </c>
      <c r="B4" s="55" t="s">
        <v>58</v>
      </c>
      <c r="C4" s="57" t="s">
        <v>55</v>
      </c>
      <c r="D4" s="56" t="s">
        <v>56</v>
      </c>
    </row>
    <row r="5" spans="1:6" ht="15" thickBot="1" x14ac:dyDescent="0.4">
      <c r="A5" s="45">
        <v>1</v>
      </c>
      <c r="B5" s="46" t="s">
        <v>97</v>
      </c>
      <c r="C5" s="58">
        <v>300</v>
      </c>
      <c r="D5" s="44">
        <f>A5*C5</f>
        <v>300</v>
      </c>
    </row>
    <row r="6" spans="1:6" ht="15" thickBot="1" x14ac:dyDescent="0.4">
      <c r="A6" s="45">
        <v>4</v>
      </c>
      <c r="B6" s="46" t="s">
        <v>93</v>
      </c>
      <c r="C6" s="59">
        <v>160</v>
      </c>
      <c r="D6" s="44">
        <f>A6*C6</f>
        <v>640</v>
      </c>
    </row>
    <row r="7" spans="1:6" ht="15" thickBot="1" x14ac:dyDescent="0.4">
      <c r="A7" s="45">
        <v>5</v>
      </c>
      <c r="B7" s="46" t="s">
        <v>94</v>
      </c>
      <c r="C7" s="59">
        <v>36</v>
      </c>
      <c r="D7" s="44">
        <f t="shared" ref="D7:D12" si="0">A7*C7</f>
        <v>180</v>
      </c>
    </row>
    <row r="8" spans="1:6" ht="15" thickBot="1" x14ac:dyDescent="0.4">
      <c r="A8" s="45">
        <v>5</v>
      </c>
      <c r="B8" s="46" t="s">
        <v>95</v>
      </c>
      <c r="C8" s="59">
        <v>12</v>
      </c>
      <c r="D8" s="44">
        <f t="shared" si="0"/>
        <v>60</v>
      </c>
    </row>
    <row r="9" spans="1:6" ht="15" thickBot="1" x14ac:dyDescent="0.4">
      <c r="A9" s="45">
        <v>0.44500000000000001</v>
      </c>
      <c r="B9" s="46" t="s">
        <v>96</v>
      </c>
      <c r="C9" s="82">
        <v>40</v>
      </c>
      <c r="D9" s="44">
        <f t="shared" si="0"/>
        <v>17.8</v>
      </c>
    </row>
    <row r="10" spans="1:6" ht="15" thickBot="1" x14ac:dyDescent="0.4">
      <c r="A10" s="45">
        <v>1</v>
      </c>
      <c r="B10" s="46" t="s">
        <v>92</v>
      </c>
      <c r="C10" s="59">
        <v>12</v>
      </c>
      <c r="D10" s="44">
        <f t="shared" si="0"/>
        <v>12</v>
      </c>
    </row>
    <row r="11" spans="1:6" ht="15" thickBot="1" x14ac:dyDescent="0.4">
      <c r="A11" s="45">
        <v>1</v>
      </c>
      <c r="B11" s="46" t="s">
        <v>91</v>
      </c>
      <c r="C11" s="59">
        <v>90</v>
      </c>
      <c r="D11" s="44">
        <f t="shared" si="0"/>
        <v>90</v>
      </c>
    </row>
    <row r="12" spans="1:6" ht="15" thickBot="1" x14ac:dyDescent="0.4">
      <c r="A12" s="45">
        <v>1</v>
      </c>
      <c r="B12" s="46" t="s">
        <v>59</v>
      </c>
      <c r="C12" s="59">
        <v>200</v>
      </c>
      <c r="D12" s="44">
        <f t="shared" si="0"/>
        <v>200</v>
      </c>
    </row>
    <row r="13" spans="1:6" ht="15" thickBot="1" x14ac:dyDescent="0.4">
      <c r="A13" s="51">
        <v>1</v>
      </c>
      <c r="B13" s="52" t="s">
        <v>60</v>
      </c>
      <c r="C13" s="53"/>
      <c r="D13" s="54">
        <f>ROUND(SUM(D5:D12),0)</f>
        <v>1500</v>
      </c>
    </row>
    <row r="14" spans="1:6" ht="15.5" thickTop="1" thickBot="1" x14ac:dyDescent="0.4">
      <c r="A14" s="47">
        <v>0</v>
      </c>
      <c r="B14" s="49" t="s">
        <v>61</v>
      </c>
      <c r="C14" s="48"/>
      <c r="D14" s="50">
        <f>ROUND(D13*A14,0)</f>
        <v>0</v>
      </c>
      <c r="F14" s="119" t="s">
        <v>107</v>
      </c>
    </row>
    <row r="16" spans="1:6" ht="13" thickBot="1" x14ac:dyDescent="0.3"/>
    <row r="17" spans="1:6" ht="13.5" thickBot="1" x14ac:dyDescent="0.3">
      <c r="A17" s="180" t="s">
        <v>62</v>
      </c>
      <c r="B17" s="181"/>
      <c r="C17" s="181"/>
      <c r="D17" s="182"/>
    </row>
    <row r="18" spans="1:6" ht="15" thickBot="1" x14ac:dyDescent="0.4">
      <c r="A18" s="60" t="s">
        <v>57</v>
      </c>
      <c r="B18" s="55" t="s">
        <v>58</v>
      </c>
      <c r="C18" s="57" t="s">
        <v>55</v>
      </c>
      <c r="D18" s="56" t="s">
        <v>56</v>
      </c>
    </row>
    <row r="19" spans="1:6" ht="15" thickBot="1" x14ac:dyDescent="0.4">
      <c r="A19" s="45">
        <v>1</v>
      </c>
      <c r="B19" s="46" t="s">
        <v>97</v>
      </c>
      <c r="C19" s="58">
        <v>800</v>
      </c>
      <c r="D19" s="44">
        <f>A19*C19</f>
        <v>800</v>
      </c>
    </row>
    <row r="20" spans="1:6" ht="15" thickBot="1" x14ac:dyDescent="0.4">
      <c r="A20" s="45">
        <v>4</v>
      </c>
      <c r="B20" s="46" t="s">
        <v>93</v>
      </c>
      <c r="C20" s="59">
        <v>250</v>
      </c>
      <c r="D20" s="44">
        <f>A20*C20</f>
        <v>1000</v>
      </c>
    </row>
    <row r="21" spans="1:6" ht="15" thickBot="1" x14ac:dyDescent="0.4">
      <c r="A21" s="45">
        <v>5</v>
      </c>
      <c r="B21" s="46" t="s">
        <v>94</v>
      </c>
      <c r="C21" s="59">
        <v>36</v>
      </c>
      <c r="D21" s="44">
        <f t="shared" ref="D21:D26" si="1">A21*C21</f>
        <v>180</v>
      </c>
    </row>
    <row r="22" spans="1:6" ht="15" thickBot="1" x14ac:dyDescent="0.4">
      <c r="A22" s="45">
        <v>5</v>
      </c>
      <c r="B22" s="46" t="s">
        <v>95</v>
      </c>
      <c r="C22" s="59">
        <v>12</v>
      </c>
      <c r="D22" s="44">
        <f t="shared" si="1"/>
        <v>60</v>
      </c>
    </row>
    <row r="23" spans="1:6" ht="15" thickBot="1" x14ac:dyDescent="0.4">
      <c r="A23" s="45">
        <v>0.44500000000000001</v>
      </c>
      <c r="B23" s="46" t="s">
        <v>96</v>
      </c>
      <c r="C23" s="82">
        <v>40</v>
      </c>
      <c r="D23" s="44">
        <f t="shared" si="1"/>
        <v>17.8</v>
      </c>
    </row>
    <row r="24" spans="1:6" ht="15" thickBot="1" x14ac:dyDescent="0.4">
      <c r="A24" s="45">
        <v>1</v>
      </c>
      <c r="B24" s="46" t="s">
        <v>92</v>
      </c>
      <c r="C24" s="59">
        <v>12</v>
      </c>
      <c r="D24" s="44">
        <f t="shared" si="1"/>
        <v>12</v>
      </c>
    </row>
    <row r="25" spans="1:6" ht="15" thickBot="1" x14ac:dyDescent="0.4">
      <c r="A25" s="45">
        <v>1</v>
      </c>
      <c r="B25" s="46" t="s">
        <v>91</v>
      </c>
      <c r="C25" s="59">
        <v>130</v>
      </c>
      <c r="D25" s="44">
        <f t="shared" si="1"/>
        <v>130</v>
      </c>
    </row>
    <row r="26" spans="1:6" ht="15" thickBot="1" x14ac:dyDescent="0.4">
      <c r="A26" s="45">
        <v>1</v>
      </c>
      <c r="B26" s="46" t="s">
        <v>59</v>
      </c>
      <c r="C26" s="59">
        <v>800</v>
      </c>
      <c r="D26" s="44">
        <f t="shared" si="1"/>
        <v>800</v>
      </c>
    </row>
    <row r="27" spans="1:6" ht="15" thickBot="1" x14ac:dyDescent="0.4">
      <c r="A27" s="51">
        <v>1</v>
      </c>
      <c r="B27" s="52" t="s">
        <v>60</v>
      </c>
      <c r="C27" s="53"/>
      <c r="D27" s="54">
        <f>ROUND(SUM(D19:D26),0)</f>
        <v>3000</v>
      </c>
    </row>
    <row r="28" spans="1:6" ht="15.5" thickTop="1" thickBot="1" x14ac:dyDescent="0.4">
      <c r="A28" s="47">
        <v>0</v>
      </c>
      <c r="B28" s="49" t="s">
        <v>61</v>
      </c>
      <c r="C28" s="48"/>
      <c r="D28" s="50">
        <f>ROUND(D27*A28,0)</f>
        <v>0</v>
      </c>
      <c r="F28" s="119" t="s">
        <v>108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zoomScaleNormal="100" workbookViewId="0">
      <selection sqref="A1:P1"/>
    </sheetView>
  </sheetViews>
  <sheetFormatPr defaultRowHeight="12.5" x14ac:dyDescent="0.25"/>
  <sheetData>
    <row r="1" spans="1:16" ht="15.5" x14ac:dyDescent="0.35">
      <c r="A1" s="183" t="s">
        <v>98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</row>
    <row r="91" spans="1:3" x14ac:dyDescent="0.25">
      <c r="A91" s="70"/>
      <c r="C91" s="70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Cumulative Budget</vt:lpstr>
      <vt:lpstr>PI Budget - 3Yr</vt:lpstr>
      <vt:lpstr>Travel Budget Example</vt:lpstr>
      <vt:lpstr>Travel Reference Guide</vt:lpstr>
      <vt:lpstr>'Cumulative Budget'!Print_Area</vt:lpstr>
      <vt:lpstr>'PI Budget - 3Yr'!Print_Area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2022-07-21T14:04:26Z</cp:lastPrinted>
  <dcterms:created xsi:type="dcterms:W3CDTF">2009-01-21T15:59:47Z</dcterms:created>
  <dcterms:modified xsi:type="dcterms:W3CDTF">2023-08-01T14:14:22Z</dcterms:modified>
</cp:coreProperties>
</file>