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OS\COS Proposals\Admin\Budget\Budget Templates (FY 2023-2024)\"/>
    </mc:Choice>
  </mc:AlternateContent>
  <xr:revisionPtr revIDLastSave="0" documentId="13_ncr:1_{7FFE674B-B87F-4488-A79B-B170C793A96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umulative Budget" sheetId="3" r:id="rId1"/>
    <sheet name="PI Budget - 5Yr" sheetId="1" r:id="rId2"/>
    <sheet name="Co-PI1 Budget - 5Yr" sheetId="6" r:id="rId3"/>
    <sheet name="Co-PI2 Budget - 5Yr" sheetId="7" r:id="rId4"/>
    <sheet name="Co-PI3 Budget - 5Yr" sheetId="8" r:id="rId5"/>
    <sheet name="Co-PI4 Budget - 5Yr" sheetId="9" r:id="rId6"/>
    <sheet name="Co-PI5 Budget - 5Yr" sheetId="10" r:id="rId7"/>
    <sheet name="Travel Budget Example" sheetId="4" r:id="rId8"/>
    <sheet name="Travel Reference Guide" sheetId="5" r:id="rId9"/>
  </sheets>
  <definedNames>
    <definedName name="_xlnm.Print_Area" localSheetId="2">'Co-PI1 Budget - 5Yr'!$A$2:$J$73</definedName>
    <definedName name="_xlnm.Print_Area" localSheetId="3">'Co-PI2 Budget - 5Yr'!$A$2:$J$73</definedName>
    <definedName name="_xlnm.Print_Area" localSheetId="4">'Co-PI3 Budget - 5Yr'!$A$2:$J$73</definedName>
    <definedName name="_xlnm.Print_Area" localSheetId="5">'Co-PI4 Budget - 5Yr'!$A$2:$J$73</definedName>
    <definedName name="_xlnm.Print_Area" localSheetId="6">'Co-PI5 Budget - 5Yr'!$A$2:$J$73</definedName>
    <definedName name="_xlnm.Print_Area" localSheetId="0">'Cumulative Budget'!$A$2:$J$69</definedName>
    <definedName name="_xlnm.Print_Area" localSheetId="1">'PI Budget - 5Yr'!$A$2:$J$73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0" i="10" l="1"/>
  <c r="L60" i="9"/>
  <c r="L60" i="8"/>
  <c r="L60" i="7"/>
  <c r="L60" i="6"/>
  <c r="L60" i="1"/>
  <c r="E32" i="10"/>
  <c r="I29" i="10"/>
  <c r="H29" i="10"/>
  <c r="G29" i="10"/>
  <c r="F29" i="10"/>
  <c r="E29" i="10"/>
  <c r="J29" i="10" s="1"/>
  <c r="E27" i="10"/>
  <c r="F25" i="10"/>
  <c r="G25" i="10" s="1"/>
  <c r="F24" i="10"/>
  <c r="G24" i="10" s="1"/>
  <c r="H24" i="10" s="1"/>
  <c r="I24" i="10" s="1"/>
  <c r="G23" i="10"/>
  <c r="H23" i="10" s="1"/>
  <c r="I23" i="10" s="1"/>
  <c r="F23" i="10"/>
  <c r="E22" i="10"/>
  <c r="F22" i="10" s="1"/>
  <c r="F21" i="10"/>
  <c r="F30" i="10" s="1"/>
  <c r="E21" i="10"/>
  <c r="E30" i="10" s="1"/>
  <c r="F32" i="9"/>
  <c r="E32" i="9"/>
  <c r="I29" i="9"/>
  <c r="H29" i="9"/>
  <c r="G29" i="9"/>
  <c r="F29" i="9"/>
  <c r="E29" i="9"/>
  <c r="J29" i="9" s="1"/>
  <c r="E27" i="9"/>
  <c r="F25" i="9"/>
  <c r="G25" i="9" s="1"/>
  <c r="H24" i="9"/>
  <c r="I24" i="9" s="1"/>
  <c r="G24" i="9"/>
  <c r="F24" i="9"/>
  <c r="F23" i="9"/>
  <c r="G23" i="9" s="1"/>
  <c r="H23" i="9" s="1"/>
  <c r="I23" i="9" s="1"/>
  <c r="E22" i="9"/>
  <c r="F22" i="9" s="1"/>
  <c r="E21" i="9"/>
  <c r="E30" i="9" s="1"/>
  <c r="E32" i="8"/>
  <c r="E30" i="8"/>
  <c r="I29" i="8"/>
  <c r="H29" i="8"/>
  <c r="G29" i="8"/>
  <c r="F29" i="8"/>
  <c r="E29" i="8"/>
  <c r="J29" i="8" s="1"/>
  <c r="E27" i="8"/>
  <c r="G25" i="8"/>
  <c r="H25" i="8" s="1"/>
  <c r="F25" i="8"/>
  <c r="F32" i="8" s="1"/>
  <c r="F24" i="8"/>
  <c r="F23" i="8"/>
  <c r="F22" i="8"/>
  <c r="G22" i="8" s="1"/>
  <c r="E22" i="8"/>
  <c r="E31" i="8" s="1"/>
  <c r="F21" i="8"/>
  <c r="F30" i="8" s="1"/>
  <c r="E21" i="8"/>
  <c r="F32" i="7"/>
  <c r="E32" i="7"/>
  <c r="I29" i="7"/>
  <c r="H29" i="7"/>
  <c r="G29" i="7"/>
  <c r="F29" i="7"/>
  <c r="E29" i="7"/>
  <c r="J29" i="7" s="1"/>
  <c r="F25" i="7"/>
  <c r="G25" i="7" s="1"/>
  <c r="F24" i="7"/>
  <c r="F23" i="7"/>
  <c r="G23" i="7" s="1"/>
  <c r="E22" i="7"/>
  <c r="F22" i="7" s="1"/>
  <c r="E21" i="7"/>
  <c r="E30" i="7" s="1"/>
  <c r="E32" i="6"/>
  <c r="I29" i="6"/>
  <c r="H29" i="6"/>
  <c r="G29" i="6"/>
  <c r="F29" i="6"/>
  <c r="E29" i="6"/>
  <c r="J29" i="6" s="1"/>
  <c r="H25" i="6"/>
  <c r="H32" i="6" s="1"/>
  <c r="G25" i="6"/>
  <c r="G32" i="6" s="1"/>
  <c r="F25" i="6"/>
  <c r="F32" i="6" s="1"/>
  <c r="H24" i="6"/>
  <c r="G24" i="6"/>
  <c r="F24" i="6"/>
  <c r="G23" i="6"/>
  <c r="H23" i="6" s="1"/>
  <c r="F23" i="6"/>
  <c r="G22" i="6"/>
  <c r="G31" i="6" s="1"/>
  <c r="F22" i="6"/>
  <c r="F31" i="6" s="1"/>
  <c r="E22" i="6"/>
  <c r="E31" i="6" s="1"/>
  <c r="E21" i="6"/>
  <c r="E30" i="6" s="1"/>
  <c r="I40" i="10"/>
  <c r="H40" i="10"/>
  <c r="F40" i="10"/>
  <c r="E40" i="10"/>
  <c r="G40" i="10" s="1"/>
  <c r="J39" i="10"/>
  <c r="J38" i="10"/>
  <c r="F40" i="9"/>
  <c r="I40" i="9" s="1"/>
  <c r="E40" i="9"/>
  <c r="J39" i="9"/>
  <c r="J38" i="9"/>
  <c r="I40" i="8"/>
  <c r="G40" i="8"/>
  <c r="F40" i="8"/>
  <c r="H40" i="8" s="1"/>
  <c r="J40" i="8" s="1"/>
  <c r="E40" i="8"/>
  <c r="J39" i="8"/>
  <c r="J38" i="8"/>
  <c r="I40" i="7"/>
  <c r="F40" i="7"/>
  <c r="H40" i="7" s="1"/>
  <c r="E40" i="7"/>
  <c r="G40" i="7" s="1"/>
  <c r="J39" i="7"/>
  <c r="J38" i="7"/>
  <c r="I40" i="6"/>
  <c r="H40" i="6"/>
  <c r="F40" i="6"/>
  <c r="E40" i="6"/>
  <c r="J39" i="6"/>
  <c r="J38" i="6"/>
  <c r="F40" i="1"/>
  <c r="I40" i="1" s="1"/>
  <c r="E40" i="1"/>
  <c r="G40" i="1" s="1"/>
  <c r="J39" i="1"/>
  <c r="J38" i="1"/>
  <c r="F40" i="3"/>
  <c r="H40" i="3" s="1"/>
  <c r="E40" i="3"/>
  <c r="G40" i="3" s="1"/>
  <c r="J39" i="3"/>
  <c r="J38" i="3"/>
  <c r="O12" i="10"/>
  <c r="P12" i="10" s="1"/>
  <c r="Q12" i="10" s="1"/>
  <c r="R12" i="10" s="1"/>
  <c r="S12" i="10" s="1"/>
  <c r="O13" i="10"/>
  <c r="P13" i="10" s="1"/>
  <c r="Q13" i="10" s="1"/>
  <c r="R13" i="10" s="1"/>
  <c r="S13" i="10" s="1"/>
  <c r="O14" i="10"/>
  <c r="P14" i="10" s="1"/>
  <c r="Q14" i="10" s="1"/>
  <c r="R14" i="10" s="1"/>
  <c r="S14" i="10" s="1"/>
  <c r="O15" i="10"/>
  <c r="P15" i="10"/>
  <c r="Q15" i="10" s="1"/>
  <c r="R15" i="10" s="1"/>
  <c r="S15" i="10" s="1"/>
  <c r="O16" i="10"/>
  <c r="P16" i="10" s="1"/>
  <c r="Q16" i="10" s="1"/>
  <c r="R16" i="10" s="1"/>
  <c r="S16" i="10" s="1"/>
  <c r="O13" i="1"/>
  <c r="P13" i="1" s="1"/>
  <c r="Q13" i="1" s="1"/>
  <c r="R13" i="1" s="1"/>
  <c r="S13" i="1" s="1"/>
  <c r="O14" i="1"/>
  <c r="P14" i="1" s="1"/>
  <c r="Q14" i="1" s="1"/>
  <c r="R14" i="1" s="1"/>
  <c r="S14" i="1" s="1"/>
  <c r="O15" i="1"/>
  <c r="P15" i="1" s="1"/>
  <c r="Q15" i="1" s="1"/>
  <c r="R15" i="1" s="1"/>
  <c r="S15" i="1" s="1"/>
  <c r="O16" i="1"/>
  <c r="P16" i="1"/>
  <c r="Q16" i="1" s="1"/>
  <c r="R16" i="1" s="1"/>
  <c r="S16" i="1" s="1"/>
  <c r="O17" i="1"/>
  <c r="P17" i="1"/>
  <c r="Q17" i="1" s="1"/>
  <c r="R17" i="1" s="1"/>
  <c r="S17" i="1" s="1"/>
  <c r="H53" i="10"/>
  <c r="H53" i="9"/>
  <c r="H53" i="8"/>
  <c r="H53" i="7"/>
  <c r="H53" i="6"/>
  <c r="H53" i="1"/>
  <c r="H61" i="3"/>
  <c r="H59" i="3"/>
  <c r="H58" i="3"/>
  <c r="H57" i="3"/>
  <c r="H56" i="3"/>
  <c r="H52" i="3"/>
  <c r="H51" i="3"/>
  <c r="H50" i="3"/>
  <c r="H49" i="3"/>
  <c r="H48" i="3"/>
  <c r="H26" i="3"/>
  <c r="G61" i="3"/>
  <c r="G59" i="3"/>
  <c r="G58" i="3"/>
  <c r="G57" i="3"/>
  <c r="G56" i="3"/>
  <c r="G52" i="3"/>
  <c r="G51" i="3"/>
  <c r="G50" i="3"/>
  <c r="G49" i="3"/>
  <c r="G48" i="3"/>
  <c r="G26" i="3"/>
  <c r="G53" i="10"/>
  <c r="G53" i="9"/>
  <c r="G53" i="8"/>
  <c r="G53" i="7"/>
  <c r="G53" i="6"/>
  <c r="G53" i="1"/>
  <c r="G22" i="10" l="1"/>
  <c r="F31" i="10"/>
  <c r="J23" i="10"/>
  <c r="H25" i="10"/>
  <c r="G32" i="10"/>
  <c r="F27" i="10"/>
  <c r="F32" i="10"/>
  <c r="J24" i="10"/>
  <c r="E31" i="10"/>
  <c r="G21" i="10"/>
  <c r="J24" i="9"/>
  <c r="F31" i="9"/>
  <c r="G22" i="9"/>
  <c r="G32" i="9"/>
  <c r="H25" i="9"/>
  <c r="F21" i="9"/>
  <c r="J23" i="9"/>
  <c r="E31" i="9"/>
  <c r="H22" i="8"/>
  <c r="J23" i="8"/>
  <c r="J24" i="8"/>
  <c r="H32" i="8"/>
  <c r="I25" i="8"/>
  <c r="I32" i="8" s="1"/>
  <c r="G24" i="8"/>
  <c r="H24" i="8" s="1"/>
  <c r="I24" i="8" s="1"/>
  <c r="J25" i="8"/>
  <c r="F27" i="8"/>
  <c r="G21" i="8"/>
  <c r="G23" i="8"/>
  <c r="H23" i="8" s="1"/>
  <c r="I23" i="8" s="1"/>
  <c r="G32" i="8"/>
  <c r="J32" i="8" s="1"/>
  <c r="F31" i="8"/>
  <c r="G32" i="7"/>
  <c r="H25" i="7"/>
  <c r="F31" i="7"/>
  <c r="G22" i="7"/>
  <c r="H23" i="7"/>
  <c r="I23" i="7" s="1"/>
  <c r="G24" i="7"/>
  <c r="H24" i="7" s="1"/>
  <c r="I24" i="7" s="1"/>
  <c r="E31" i="7"/>
  <c r="F21" i="7"/>
  <c r="E27" i="7"/>
  <c r="I23" i="6"/>
  <c r="J23" i="6"/>
  <c r="J32" i="6"/>
  <c r="F21" i="6"/>
  <c r="H22" i="6"/>
  <c r="I25" i="6"/>
  <c r="I32" i="6" s="1"/>
  <c r="J25" i="6"/>
  <c r="E27" i="6"/>
  <c r="I24" i="6"/>
  <c r="J24" i="6" s="1"/>
  <c r="J40" i="10"/>
  <c r="G40" i="9"/>
  <c r="J40" i="9" s="1"/>
  <c r="H40" i="9"/>
  <c r="J40" i="7"/>
  <c r="I40" i="3"/>
  <c r="J40" i="3" s="1"/>
  <c r="G40" i="6"/>
  <c r="J40" i="6" s="1"/>
  <c r="H40" i="1"/>
  <c r="J40" i="1" s="1"/>
  <c r="G53" i="3"/>
  <c r="H53" i="3"/>
  <c r="J26" i="3"/>
  <c r="I48" i="3"/>
  <c r="I49" i="3"/>
  <c r="I50" i="3"/>
  <c r="I51" i="3"/>
  <c r="I52" i="3"/>
  <c r="I56" i="3"/>
  <c r="I57" i="3"/>
  <c r="I58" i="3"/>
  <c r="I59" i="3"/>
  <c r="I61" i="3"/>
  <c r="I26" i="3"/>
  <c r="F48" i="3"/>
  <c r="F49" i="3"/>
  <c r="F50" i="3"/>
  <c r="F51" i="3"/>
  <c r="F52" i="3"/>
  <c r="F56" i="3"/>
  <c r="F57" i="3"/>
  <c r="F58" i="3"/>
  <c r="F59" i="3"/>
  <c r="F61" i="3"/>
  <c r="F26" i="3"/>
  <c r="E48" i="3"/>
  <c r="E49" i="3"/>
  <c r="E50" i="3"/>
  <c r="E51" i="3"/>
  <c r="E52" i="3"/>
  <c r="E56" i="3"/>
  <c r="E57" i="3"/>
  <c r="E58" i="3"/>
  <c r="E59" i="3"/>
  <c r="E61" i="3"/>
  <c r="E26" i="3"/>
  <c r="E23" i="3"/>
  <c r="E24" i="3"/>
  <c r="E25" i="3"/>
  <c r="H32" i="10" l="1"/>
  <c r="I25" i="10"/>
  <c r="G30" i="10"/>
  <c r="G27" i="10"/>
  <c r="H21" i="10"/>
  <c r="G31" i="10"/>
  <c r="H22" i="10"/>
  <c r="G31" i="9"/>
  <c r="H22" i="9"/>
  <c r="F27" i="9"/>
  <c r="G21" i="9"/>
  <c r="F30" i="9"/>
  <c r="H32" i="9"/>
  <c r="I25" i="9"/>
  <c r="G27" i="8"/>
  <c r="G30" i="8"/>
  <c r="H21" i="8"/>
  <c r="G31" i="8"/>
  <c r="H31" i="8"/>
  <c r="I22" i="8"/>
  <c r="F30" i="7"/>
  <c r="F27" i="7"/>
  <c r="G21" i="7"/>
  <c r="G31" i="7"/>
  <c r="H22" i="7"/>
  <c r="J24" i="7"/>
  <c r="J23" i="7"/>
  <c r="I25" i="7"/>
  <c r="H32" i="7"/>
  <c r="J22" i="6"/>
  <c r="F27" i="6"/>
  <c r="G21" i="6"/>
  <c r="F30" i="6"/>
  <c r="H31" i="6"/>
  <c r="J31" i="6" s="1"/>
  <c r="I22" i="6"/>
  <c r="I31" i="6" s="1"/>
  <c r="J61" i="10"/>
  <c r="J59" i="10"/>
  <c r="J58" i="10"/>
  <c r="J57" i="10"/>
  <c r="J56" i="10"/>
  <c r="J52" i="10"/>
  <c r="J51" i="10"/>
  <c r="J50" i="10"/>
  <c r="J49" i="10"/>
  <c r="J48" i="10"/>
  <c r="J61" i="9"/>
  <c r="J59" i="9"/>
  <c r="J58" i="9"/>
  <c r="J57" i="9"/>
  <c r="J56" i="9"/>
  <c r="J52" i="9"/>
  <c r="J51" i="9"/>
  <c r="J50" i="9"/>
  <c r="J49" i="9"/>
  <c r="J48" i="9"/>
  <c r="J61" i="8"/>
  <c r="J59" i="8"/>
  <c r="J58" i="8"/>
  <c r="J57" i="8"/>
  <c r="J56" i="8"/>
  <c r="J52" i="8"/>
  <c r="J51" i="8"/>
  <c r="J50" i="8"/>
  <c r="J49" i="8"/>
  <c r="J48" i="8"/>
  <c r="J61" i="7"/>
  <c r="J59" i="7"/>
  <c r="J58" i="7"/>
  <c r="J57" i="7"/>
  <c r="J56" i="7"/>
  <c r="J52" i="7"/>
  <c r="J51" i="7"/>
  <c r="J50" i="7"/>
  <c r="J49" i="7"/>
  <c r="J48" i="7"/>
  <c r="J61" i="6"/>
  <c r="J59" i="6"/>
  <c r="J58" i="6"/>
  <c r="J57" i="6"/>
  <c r="J56" i="6"/>
  <c r="J52" i="6"/>
  <c r="J51" i="6"/>
  <c r="J50" i="6"/>
  <c r="J49" i="6"/>
  <c r="J48" i="6"/>
  <c r="J49" i="1"/>
  <c r="J50" i="1"/>
  <c r="J51" i="1"/>
  <c r="J52" i="1"/>
  <c r="J56" i="1"/>
  <c r="J57" i="1"/>
  <c r="J58" i="1"/>
  <c r="J59" i="1"/>
  <c r="J61" i="1"/>
  <c r="J48" i="1"/>
  <c r="I32" i="10" l="1"/>
  <c r="J32" i="10" s="1"/>
  <c r="J25" i="10"/>
  <c r="H31" i="10"/>
  <c r="J31" i="10" s="1"/>
  <c r="I22" i="10"/>
  <c r="I31" i="10" s="1"/>
  <c r="H27" i="10"/>
  <c r="H30" i="10"/>
  <c r="I21" i="10"/>
  <c r="G27" i="9"/>
  <c r="H21" i="9"/>
  <c r="G30" i="9"/>
  <c r="I22" i="9"/>
  <c r="I31" i="9" s="1"/>
  <c r="H31" i="9"/>
  <c r="J22" i="9"/>
  <c r="I32" i="9"/>
  <c r="J32" i="9" s="1"/>
  <c r="J25" i="9"/>
  <c r="I31" i="8"/>
  <c r="J31" i="8" s="1"/>
  <c r="J22" i="8"/>
  <c r="H27" i="8"/>
  <c r="I21" i="8"/>
  <c r="H30" i="8"/>
  <c r="J21" i="8"/>
  <c r="J31" i="7"/>
  <c r="H31" i="7"/>
  <c r="I22" i="7"/>
  <c r="I31" i="7" s="1"/>
  <c r="I32" i="7"/>
  <c r="J32" i="7" s="1"/>
  <c r="J25" i="7"/>
  <c r="H21" i="7"/>
  <c r="G27" i="7"/>
  <c r="G30" i="7"/>
  <c r="G27" i="6"/>
  <c r="H21" i="6"/>
  <c r="G30" i="6"/>
  <c r="I53" i="10"/>
  <c r="I53" i="9"/>
  <c r="I53" i="8"/>
  <c r="I53" i="7"/>
  <c r="I53" i="6"/>
  <c r="I53" i="1"/>
  <c r="F25" i="1"/>
  <c r="G25" i="1" s="1"/>
  <c r="F24" i="1"/>
  <c r="G24" i="1" s="1"/>
  <c r="F23" i="1"/>
  <c r="G23" i="1" s="1"/>
  <c r="F53" i="10"/>
  <c r="E53" i="10"/>
  <c r="F53" i="9"/>
  <c r="E53" i="9"/>
  <c r="F53" i="8"/>
  <c r="E53" i="8"/>
  <c r="F53" i="7"/>
  <c r="E53" i="7"/>
  <c r="J53" i="7" s="1"/>
  <c r="F53" i="6"/>
  <c r="E53" i="6"/>
  <c r="F53" i="1"/>
  <c r="E53" i="1"/>
  <c r="I27" i="10" l="1"/>
  <c r="J27" i="10" s="1"/>
  <c r="I30" i="10"/>
  <c r="J30" i="10" s="1"/>
  <c r="J21" i="10"/>
  <c r="J22" i="10"/>
  <c r="J31" i="9"/>
  <c r="H27" i="9"/>
  <c r="I21" i="9"/>
  <c r="H30" i="9"/>
  <c r="J21" i="9"/>
  <c r="I27" i="8"/>
  <c r="J27" i="8" s="1"/>
  <c r="I30" i="8"/>
  <c r="J30" i="8" s="1"/>
  <c r="H27" i="7"/>
  <c r="I21" i="7"/>
  <c r="H30" i="7"/>
  <c r="J21" i="7"/>
  <c r="J22" i="7"/>
  <c r="H27" i="6"/>
  <c r="I21" i="6"/>
  <c r="H30" i="6"/>
  <c r="H25" i="1"/>
  <c r="G32" i="1"/>
  <c r="H25" i="3"/>
  <c r="G25" i="3"/>
  <c r="H24" i="1"/>
  <c r="I24" i="1" s="1"/>
  <c r="H24" i="3"/>
  <c r="G24" i="3"/>
  <c r="H23" i="1"/>
  <c r="I23" i="1" s="1"/>
  <c r="H23" i="3"/>
  <c r="G23" i="3"/>
  <c r="J53" i="8"/>
  <c r="J53" i="10"/>
  <c r="J53" i="9"/>
  <c r="F53" i="3"/>
  <c r="J53" i="6"/>
  <c r="I53" i="3"/>
  <c r="E53" i="3"/>
  <c r="J53" i="1"/>
  <c r="F23" i="3"/>
  <c r="F24" i="3"/>
  <c r="F25" i="3"/>
  <c r="I27" i="9" l="1"/>
  <c r="I30" i="9"/>
  <c r="J30" i="9" s="1"/>
  <c r="J27" i="9"/>
  <c r="I27" i="7"/>
  <c r="J27" i="7" s="1"/>
  <c r="I30" i="7"/>
  <c r="J30" i="7" s="1"/>
  <c r="J27" i="6"/>
  <c r="J30" i="6"/>
  <c r="I27" i="6"/>
  <c r="I30" i="6"/>
  <c r="J21" i="6"/>
  <c r="H32" i="3"/>
  <c r="G32" i="3"/>
  <c r="I25" i="1"/>
  <c r="J25" i="1" s="1"/>
  <c r="H32" i="1"/>
  <c r="J53" i="3"/>
  <c r="J24" i="1"/>
  <c r="I24" i="3"/>
  <c r="J23" i="1"/>
  <c r="I23" i="3"/>
  <c r="I32" i="1" l="1"/>
  <c r="I32" i="3" s="1"/>
  <c r="I25" i="3"/>
  <c r="F32" i="1"/>
  <c r="F32" i="3" l="1"/>
  <c r="C43" i="1" l="1"/>
  <c r="C22" i="3"/>
  <c r="D22" i="3"/>
  <c r="C23" i="3"/>
  <c r="D23" i="3"/>
  <c r="C24" i="3"/>
  <c r="D24" i="3"/>
  <c r="C25" i="3"/>
  <c r="D25" i="3"/>
  <c r="D21" i="3"/>
  <c r="C21" i="3"/>
  <c r="D17" i="3"/>
  <c r="D16" i="3"/>
  <c r="D15" i="3"/>
  <c r="D14" i="3"/>
  <c r="D13" i="3"/>
  <c r="D12" i="3"/>
  <c r="B17" i="3"/>
  <c r="L17" i="3" s="1"/>
  <c r="B16" i="3"/>
  <c r="L16" i="3" s="1"/>
  <c r="B15" i="3"/>
  <c r="L15" i="3" s="1"/>
  <c r="B14" i="3"/>
  <c r="L14" i="3" s="1"/>
  <c r="B13" i="3"/>
  <c r="L13" i="3" s="1"/>
  <c r="O17" i="10"/>
  <c r="P17" i="10" s="1"/>
  <c r="C17" i="10"/>
  <c r="E17" i="10" s="1"/>
  <c r="C16" i="10"/>
  <c r="E16" i="10" s="1"/>
  <c r="U16" i="10" s="1"/>
  <c r="O17" i="9"/>
  <c r="C17" i="9"/>
  <c r="E17" i="9" s="1"/>
  <c r="O16" i="9"/>
  <c r="C16" i="9"/>
  <c r="E16" i="9" s="1"/>
  <c r="O17" i="8"/>
  <c r="C17" i="8"/>
  <c r="E17" i="8" s="1"/>
  <c r="O16" i="8"/>
  <c r="C16" i="8"/>
  <c r="E16" i="8" s="1"/>
  <c r="O17" i="7"/>
  <c r="C17" i="7"/>
  <c r="E17" i="7" s="1"/>
  <c r="O16" i="7"/>
  <c r="C16" i="7"/>
  <c r="E16" i="7" s="1"/>
  <c r="O17" i="6"/>
  <c r="P17" i="6" s="1"/>
  <c r="Q17" i="6" s="1"/>
  <c r="R17" i="6" s="1"/>
  <c r="S17" i="6" s="1"/>
  <c r="C17" i="6"/>
  <c r="E17" i="6" s="1"/>
  <c r="O16" i="6"/>
  <c r="P16" i="6" s="1"/>
  <c r="Q16" i="6" s="1"/>
  <c r="R16" i="6" s="1"/>
  <c r="S16" i="6" s="1"/>
  <c r="C16" i="6"/>
  <c r="E16" i="6" s="1"/>
  <c r="C17" i="1"/>
  <c r="E17" i="1" s="1"/>
  <c r="C16" i="1"/>
  <c r="E16" i="1" s="1"/>
  <c r="P17" i="3" l="1"/>
  <c r="Q17" i="10"/>
  <c r="X16" i="6"/>
  <c r="P17" i="9"/>
  <c r="Q17" i="9" s="1"/>
  <c r="R17" i="9" s="1"/>
  <c r="S17" i="9" s="1"/>
  <c r="P17" i="8"/>
  <c r="Q17" i="8" s="1"/>
  <c r="R17" i="8" s="1"/>
  <c r="S17" i="8" s="1"/>
  <c r="P16" i="8"/>
  <c r="Q16" i="8" s="1"/>
  <c r="R16" i="8" s="1"/>
  <c r="S16" i="8" s="1"/>
  <c r="P16" i="7"/>
  <c r="Q16" i="7" s="1"/>
  <c r="R16" i="7" s="1"/>
  <c r="S16" i="7" s="1"/>
  <c r="P17" i="7"/>
  <c r="Q17" i="7" s="1"/>
  <c r="R17" i="7" s="1"/>
  <c r="S17" i="7" s="1"/>
  <c r="W16" i="6"/>
  <c r="E17" i="3"/>
  <c r="U17" i="10"/>
  <c r="F17" i="10"/>
  <c r="O17" i="3"/>
  <c r="F16" i="10"/>
  <c r="U16" i="9"/>
  <c r="F16" i="9"/>
  <c r="G16" i="9" s="1"/>
  <c r="H16" i="9" s="1"/>
  <c r="P16" i="9"/>
  <c r="O16" i="3"/>
  <c r="U17" i="9"/>
  <c r="F17" i="9"/>
  <c r="G17" i="9" s="1"/>
  <c r="H17" i="9" s="1"/>
  <c r="I17" i="9" s="1"/>
  <c r="U16" i="8"/>
  <c r="F16" i="8"/>
  <c r="G16" i="8" s="1"/>
  <c r="H16" i="8" s="1"/>
  <c r="I16" i="8" s="1"/>
  <c r="U17" i="8"/>
  <c r="F17" i="8"/>
  <c r="G17" i="8" s="1"/>
  <c r="H17" i="8" s="1"/>
  <c r="I17" i="8" s="1"/>
  <c r="U16" i="7"/>
  <c r="F16" i="7"/>
  <c r="U17" i="7"/>
  <c r="F17" i="7"/>
  <c r="G17" i="7" s="1"/>
  <c r="H17" i="7" s="1"/>
  <c r="I17" i="7" s="1"/>
  <c r="F16" i="1"/>
  <c r="G16" i="1" s="1"/>
  <c r="H16" i="1" s="1"/>
  <c r="I16" i="1" s="1"/>
  <c r="U16" i="1"/>
  <c r="U17" i="1"/>
  <c r="F17" i="1"/>
  <c r="G17" i="1" s="1"/>
  <c r="H17" i="1" s="1"/>
  <c r="I17" i="1" s="1"/>
  <c r="F17" i="6"/>
  <c r="G17" i="6" s="1"/>
  <c r="H17" i="6" s="1"/>
  <c r="I17" i="6" s="1"/>
  <c r="F16" i="6"/>
  <c r="G16" i="6" s="1"/>
  <c r="H16" i="6" s="1"/>
  <c r="I16" i="6" s="1"/>
  <c r="C17" i="3"/>
  <c r="C16" i="3"/>
  <c r="E16" i="3"/>
  <c r="U16" i="6"/>
  <c r="U17" i="6"/>
  <c r="V16" i="10" l="1"/>
  <c r="G16" i="10"/>
  <c r="R17" i="10"/>
  <c r="Q17" i="3"/>
  <c r="Q16" i="9"/>
  <c r="P16" i="3"/>
  <c r="X17" i="9"/>
  <c r="W16" i="8"/>
  <c r="X16" i="8"/>
  <c r="X17" i="8"/>
  <c r="W17" i="7"/>
  <c r="X17" i="7"/>
  <c r="V16" i="7"/>
  <c r="G16" i="7"/>
  <c r="X17" i="6"/>
  <c r="X17" i="1"/>
  <c r="X16" i="1"/>
  <c r="G17" i="10"/>
  <c r="G17" i="3" s="1"/>
  <c r="W17" i="3" s="1"/>
  <c r="V17" i="10"/>
  <c r="H16" i="3"/>
  <c r="I16" i="9"/>
  <c r="W17" i="9"/>
  <c r="W16" i="9"/>
  <c r="G16" i="3"/>
  <c r="W17" i="8"/>
  <c r="W17" i="6"/>
  <c r="W17" i="1"/>
  <c r="W16" i="1"/>
  <c r="V17" i="9"/>
  <c r="U16" i="3"/>
  <c r="F17" i="3"/>
  <c r="V17" i="3" s="1"/>
  <c r="U17" i="3"/>
  <c r="F16" i="3"/>
  <c r="V16" i="3" s="1"/>
  <c r="V16" i="9"/>
  <c r="V16" i="8"/>
  <c r="V17" i="8"/>
  <c r="V17" i="7"/>
  <c r="V16" i="6"/>
  <c r="V17" i="6"/>
  <c r="Y17" i="1"/>
  <c r="V17" i="1"/>
  <c r="Y16" i="1"/>
  <c r="V16" i="1"/>
  <c r="R17" i="3" l="1"/>
  <c r="S17" i="10"/>
  <c r="S17" i="3" s="1"/>
  <c r="W16" i="10"/>
  <c r="H16" i="10"/>
  <c r="Q16" i="3"/>
  <c r="W16" i="3" s="1"/>
  <c r="R16" i="9"/>
  <c r="H16" i="7"/>
  <c r="W16" i="7"/>
  <c r="H17" i="10"/>
  <c r="W17" i="10"/>
  <c r="J17" i="9"/>
  <c r="Y17" i="9"/>
  <c r="I16" i="3"/>
  <c r="J17" i="1"/>
  <c r="J16" i="1"/>
  <c r="J16" i="9"/>
  <c r="J16" i="3" s="1"/>
  <c r="J16" i="8"/>
  <c r="Y16" i="8"/>
  <c r="J17" i="8"/>
  <c r="Y17" i="8"/>
  <c r="J17" i="7"/>
  <c r="Y17" i="7"/>
  <c r="J17" i="6"/>
  <c r="Y17" i="6"/>
  <c r="J16" i="6"/>
  <c r="Y16" i="6"/>
  <c r="C60" i="10"/>
  <c r="C44" i="10"/>
  <c r="C43" i="10"/>
  <c r="C15" i="10"/>
  <c r="E15" i="10" s="1"/>
  <c r="U15" i="10" s="1"/>
  <c r="C14" i="10"/>
  <c r="E14" i="10" s="1"/>
  <c r="U14" i="10" s="1"/>
  <c r="C13" i="10"/>
  <c r="E13" i="10" s="1"/>
  <c r="U13" i="10" s="1"/>
  <c r="C12" i="10"/>
  <c r="E12" i="10" s="1"/>
  <c r="U12" i="10" s="1"/>
  <c r="C60" i="9"/>
  <c r="C44" i="9"/>
  <c r="C43" i="9"/>
  <c r="O15" i="9"/>
  <c r="C15" i="9"/>
  <c r="E15" i="9" s="1"/>
  <c r="O14" i="9"/>
  <c r="C14" i="9"/>
  <c r="E14" i="9" s="1"/>
  <c r="O13" i="9"/>
  <c r="C13" i="9"/>
  <c r="O12" i="9"/>
  <c r="C12" i="9"/>
  <c r="E12" i="9" s="1"/>
  <c r="C60" i="8"/>
  <c r="C44" i="8"/>
  <c r="C43" i="8"/>
  <c r="O15" i="8"/>
  <c r="C15" i="8"/>
  <c r="C15" i="3" s="1"/>
  <c r="O14" i="8"/>
  <c r="C14" i="8"/>
  <c r="E14" i="8" s="1"/>
  <c r="O13" i="8"/>
  <c r="C13" i="8"/>
  <c r="O12" i="8"/>
  <c r="C12" i="8"/>
  <c r="E12" i="8" s="1"/>
  <c r="C60" i="7"/>
  <c r="C44" i="7"/>
  <c r="C43" i="7"/>
  <c r="O15" i="7"/>
  <c r="C15" i="7"/>
  <c r="E15" i="7" s="1"/>
  <c r="O14" i="7"/>
  <c r="C14" i="7"/>
  <c r="O13" i="7"/>
  <c r="C13" i="7"/>
  <c r="O12" i="7"/>
  <c r="C12" i="7"/>
  <c r="E12" i="7" s="1"/>
  <c r="C60" i="6"/>
  <c r="C44" i="6"/>
  <c r="C43" i="6"/>
  <c r="O15" i="6"/>
  <c r="P15" i="6" s="1"/>
  <c r="Q15" i="6" s="1"/>
  <c r="R15" i="6" s="1"/>
  <c r="S15" i="6" s="1"/>
  <c r="C15" i="6"/>
  <c r="E15" i="6" s="1"/>
  <c r="O14" i="6"/>
  <c r="P14" i="6" s="1"/>
  <c r="Q14" i="6" s="1"/>
  <c r="R14" i="6" s="1"/>
  <c r="S14" i="6" s="1"/>
  <c r="C14" i="6"/>
  <c r="E14" i="6" s="1"/>
  <c r="O13" i="6"/>
  <c r="C13" i="6"/>
  <c r="C13" i="3" s="1"/>
  <c r="O12" i="6"/>
  <c r="P12" i="6" s="1"/>
  <c r="Q12" i="6" s="1"/>
  <c r="R12" i="6" s="1"/>
  <c r="S12" i="6" s="1"/>
  <c r="C12" i="6"/>
  <c r="E12" i="6" s="1"/>
  <c r="O12" i="1"/>
  <c r="D24" i="4"/>
  <c r="D10" i="4"/>
  <c r="I16" i="10" l="1"/>
  <c r="Y16" i="10" s="1"/>
  <c r="X16" i="10"/>
  <c r="S16" i="9"/>
  <c r="R16" i="3"/>
  <c r="X16" i="3" s="1"/>
  <c r="X16" i="9"/>
  <c r="I16" i="7"/>
  <c r="X16" i="7"/>
  <c r="I17" i="10"/>
  <c r="X17" i="10"/>
  <c r="H17" i="3"/>
  <c r="X17" i="3" s="1"/>
  <c r="X15" i="7"/>
  <c r="X15" i="6"/>
  <c r="E60" i="10"/>
  <c r="H60" i="10" s="1"/>
  <c r="H62" i="10" s="1"/>
  <c r="P15" i="9"/>
  <c r="Q15" i="9" s="1"/>
  <c r="R15" i="9" s="1"/>
  <c r="S15" i="9" s="1"/>
  <c r="P12" i="9"/>
  <c r="Q12" i="9" s="1"/>
  <c r="R12" i="9" s="1"/>
  <c r="S12" i="9" s="1"/>
  <c r="P13" i="9"/>
  <c r="Q13" i="9" s="1"/>
  <c r="R13" i="9" s="1"/>
  <c r="S13" i="9" s="1"/>
  <c r="P14" i="9"/>
  <c r="Q14" i="9" s="1"/>
  <c r="R14" i="9" s="1"/>
  <c r="S14" i="9" s="1"/>
  <c r="P14" i="8"/>
  <c r="Q14" i="8" s="1"/>
  <c r="R14" i="8" s="1"/>
  <c r="S14" i="8" s="1"/>
  <c r="P12" i="8"/>
  <c r="Q12" i="8" s="1"/>
  <c r="R12" i="8" s="1"/>
  <c r="S12" i="8" s="1"/>
  <c r="W12" i="8"/>
  <c r="P13" i="8"/>
  <c r="Q13" i="8" s="1"/>
  <c r="R13" i="8" s="1"/>
  <c r="S13" i="8" s="1"/>
  <c r="P13" i="7"/>
  <c r="Q13" i="7" s="1"/>
  <c r="R13" i="7" s="1"/>
  <c r="S13" i="7" s="1"/>
  <c r="P15" i="7"/>
  <c r="Q15" i="7" s="1"/>
  <c r="R15" i="7" s="1"/>
  <c r="S15" i="7" s="1"/>
  <c r="P12" i="7"/>
  <c r="Q12" i="7" s="1"/>
  <c r="R12" i="7" s="1"/>
  <c r="S12" i="7" s="1"/>
  <c r="W14" i="6"/>
  <c r="C43" i="3"/>
  <c r="F13" i="10"/>
  <c r="F12" i="10"/>
  <c r="F14" i="10"/>
  <c r="F15" i="10"/>
  <c r="U15" i="9"/>
  <c r="F15" i="9"/>
  <c r="G15" i="9" s="1"/>
  <c r="H15" i="9" s="1"/>
  <c r="I15" i="9" s="1"/>
  <c r="U12" i="9"/>
  <c r="F12" i="9"/>
  <c r="G12" i="9" s="1"/>
  <c r="H12" i="9" s="1"/>
  <c r="I12" i="9" s="1"/>
  <c r="F14" i="9"/>
  <c r="G14" i="9" s="1"/>
  <c r="H14" i="9" s="1"/>
  <c r="I14" i="9" s="1"/>
  <c r="U14" i="9"/>
  <c r="F14" i="8"/>
  <c r="G14" i="8" s="1"/>
  <c r="H14" i="8" s="1"/>
  <c r="I14" i="8" s="1"/>
  <c r="U14" i="8"/>
  <c r="O15" i="3"/>
  <c r="P15" i="8"/>
  <c r="F12" i="8"/>
  <c r="G12" i="8" s="1"/>
  <c r="H12" i="8" s="1"/>
  <c r="I12" i="8" s="1"/>
  <c r="U12" i="8"/>
  <c r="P14" i="7"/>
  <c r="O14" i="3"/>
  <c r="U15" i="7"/>
  <c r="F15" i="7"/>
  <c r="G15" i="7" s="1"/>
  <c r="H15" i="7" s="1"/>
  <c r="I15" i="7" s="1"/>
  <c r="F12" i="7"/>
  <c r="G12" i="7" s="1"/>
  <c r="H12" i="7" s="1"/>
  <c r="I12" i="7" s="1"/>
  <c r="U12" i="7"/>
  <c r="P13" i="6"/>
  <c r="O13" i="3"/>
  <c r="P12" i="1"/>
  <c r="O12" i="3"/>
  <c r="F15" i="6"/>
  <c r="G15" i="6" s="1"/>
  <c r="H15" i="6" s="1"/>
  <c r="I15" i="6" s="1"/>
  <c r="F14" i="6"/>
  <c r="G14" i="6" s="1"/>
  <c r="H14" i="6" s="1"/>
  <c r="I14" i="6" s="1"/>
  <c r="F12" i="6"/>
  <c r="G12" i="6" s="1"/>
  <c r="H12" i="6" s="1"/>
  <c r="I12" i="6" s="1"/>
  <c r="E60" i="7"/>
  <c r="H60" i="7" s="1"/>
  <c r="H62" i="7" s="1"/>
  <c r="E60" i="6"/>
  <c r="E15" i="8"/>
  <c r="E14" i="7"/>
  <c r="C14" i="3"/>
  <c r="E13" i="9"/>
  <c r="E60" i="9"/>
  <c r="H60" i="9" s="1"/>
  <c r="H62" i="9" s="1"/>
  <c r="E60" i="8"/>
  <c r="H60" i="8" s="1"/>
  <c r="H62" i="8" s="1"/>
  <c r="E13" i="8"/>
  <c r="E13" i="7"/>
  <c r="E19" i="10"/>
  <c r="U12" i="6"/>
  <c r="U14" i="6"/>
  <c r="U15" i="6"/>
  <c r="E13" i="6"/>
  <c r="E22" i="1"/>
  <c r="E21" i="1"/>
  <c r="C44" i="1"/>
  <c r="C44" i="3" s="1"/>
  <c r="C60" i="1"/>
  <c r="C60" i="3" s="1"/>
  <c r="E3" i="3"/>
  <c r="B3" i="3"/>
  <c r="B4" i="3"/>
  <c r="B5" i="3"/>
  <c r="B2" i="3"/>
  <c r="C66" i="3"/>
  <c r="G12" i="10" l="1"/>
  <c r="V12" i="10"/>
  <c r="G15" i="10"/>
  <c r="V15" i="10"/>
  <c r="J16" i="10"/>
  <c r="V14" i="10"/>
  <c r="G14" i="10"/>
  <c r="V13" i="10"/>
  <c r="G13" i="10"/>
  <c r="W14" i="9"/>
  <c r="X12" i="9"/>
  <c r="X15" i="9"/>
  <c r="X14" i="9"/>
  <c r="W15" i="9"/>
  <c r="S16" i="3"/>
  <c r="Y16" i="3" s="1"/>
  <c r="Y16" i="9"/>
  <c r="X12" i="8"/>
  <c r="W14" i="8"/>
  <c r="Q15" i="8"/>
  <c r="P15" i="3"/>
  <c r="X14" i="8"/>
  <c r="X12" i="7"/>
  <c r="P14" i="3"/>
  <c r="Q14" i="7"/>
  <c r="J16" i="7"/>
  <c r="Y16" i="7"/>
  <c r="P13" i="3"/>
  <c r="Q13" i="6"/>
  <c r="W12" i="6"/>
  <c r="X14" i="6"/>
  <c r="X12" i="6"/>
  <c r="Q12" i="1"/>
  <c r="P12" i="3"/>
  <c r="Y17" i="10"/>
  <c r="J17" i="10"/>
  <c r="J17" i="3" s="1"/>
  <c r="I17" i="3"/>
  <c r="Y17" i="3" s="1"/>
  <c r="E62" i="10"/>
  <c r="W12" i="9"/>
  <c r="Y14" i="8"/>
  <c r="W15" i="7"/>
  <c r="W12" i="7"/>
  <c r="W15" i="6"/>
  <c r="G60" i="6"/>
  <c r="G62" i="6" s="1"/>
  <c r="H60" i="6"/>
  <c r="H62" i="6" s="1"/>
  <c r="G60" i="10"/>
  <c r="G62" i="10" s="1"/>
  <c r="F60" i="10"/>
  <c r="F60" i="9"/>
  <c r="F62" i="9" s="1"/>
  <c r="G60" i="9"/>
  <c r="G62" i="9" s="1"/>
  <c r="F60" i="8"/>
  <c r="F62" i="8" s="1"/>
  <c r="G60" i="8"/>
  <c r="G62" i="8" s="1"/>
  <c r="V15" i="7"/>
  <c r="F60" i="7"/>
  <c r="I60" i="7" s="1"/>
  <c r="G60" i="7"/>
  <c r="G62" i="7" s="1"/>
  <c r="E22" i="3"/>
  <c r="E21" i="3"/>
  <c r="V14" i="8"/>
  <c r="J14" i="8"/>
  <c r="F60" i="6"/>
  <c r="F19" i="10"/>
  <c r="V12" i="9"/>
  <c r="V14" i="9"/>
  <c r="E62" i="9"/>
  <c r="U13" i="9"/>
  <c r="F13" i="9"/>
  <c r="G13" i="9" s="1"/>
  <c r="H13" i="9" s="1"/>
  <c r="I13" i="9" s="1"/>
  <c r="V15" i="9"/>
  <c r="V12" i="8"/>
  <c r="U13" i="8"/>
  <c r="F13" i="8"/>
  <c r="G13" i="8" s="1"/>
  <c r="H13" i="8" s="1"/>
  <c r="I13" i="8" s="1"/>
  <c r="E62" i="8"/>
  <c r="U15" i="8"/>
  <c r="F15" i="8"/>
  <c r="G15" i="8" s="1"/>
  <c r="H15" i="8" s="1"/>
  <c r="E62" i="7"/>
  <c r="V12" i="7"/>
  <c r="F13" i="7"/>
  <c r="G13" i="7" s="1"/>
  <c r="H13" i="7" s="1"/>
  <c r="I13" i="7" s="1"/>
  <c r="U13" i="7"/>
  <c r="E14" i="3"/>
  <c r="F14" i="7"/>
  <c r="G14" i="7" s="1"/>
  <c r="H14" i="7" s="1"/>
  <c r="U14" i="7"/>
  <c r="V15" i="6"/>
  <c r="V12" i="6"/>
  <c r="V14" i="6"/>
  <c r="F22" i="1"/>
  <c r="G22" i="1" s="1"/>
  <c r="H22" i="1" s="1"/>
  <c r="I22" i="1" s="1"/>
  <c r="J58" i="3"/>
  <c r="J48" i="3"/>
  <c r="J59" i="3"/>
  <c r="J49" i="3"/>
  <c r="J61" i="3"/>
  <c r="J56" i="3"/>
  <c r="J50" i="3"/>
  <c r="F21" i="1"/>
  <c r="G21" i="1" s="1"/>
  <c r="H21" i="1" s="1"/>
  <c r="I21" i="1" s="1"/>
  <c r="J51" i="3"/>
  <c r="J57" i="3"/>
  <c r="J52" i="3"/>
  <c r="F13" i="6"/>
  <c r="G13" i="6" s="1"/>
  <c r="H13" i="6" s="1"/>
  <c r="E62" i="6"/>
  <c r="E19" i="9"/>
  <c r="E19" i="8"/>
  <c r="E15" i="3"/>
  <c r="E19" i="7"/>
  <c r="E19" i="6"/>
  <c r="E13" i="3"/>
  <c r="U13" i="6"/>
  <c r="E27" i="1"/>
  <c r="E60" i="1"/>
  <c r="H60" i="1" s="1"/>
  <c r="H62" i="1" s="1"/>
  <c r="B12" i="3"/>
  <c r="L12" i="3" s="1"/>
  <c r="D26" i="4"/>
  <c r="D25" i="4"/>
  <c r="D23" i="4"/>
  <c r="D22" i="4"/>
  <c r="D21" i="4"/>
  <c r="D20" i="4"/>
  <c r="D19" i="4"/>
  <c r="D12" i="4"/>
  <c r="D11" i="4"/>
  <c r="D9" i="4"/>
  <c r="D8" i="4"/>
  <c r="D7" i="4"/>
  <c r="D6" i="4"/>
  <c r="D5" i="4"/>
  <c r="I60" i="9" l="1"/>
  <c r="I62" i="9" s="1"/>
  <c r="H14" i="10"/>
  <c r="W14" i="10"/>
  <c r="H15" i="10"/>
  <c r="W15" i="10"/>
  <c r="W13" i="10"/>
  <c r="H13" i="10"/>
  <c r="H12" i="10"/>
  <c r="W12" i="10"/>
  <c r="Q15" i="3"/>
  <c r="R15" i="8"/>
  <c r="W13" i="7"/>
  <c r="Q14" i="3"/>
  <c r="R14" i="7"/>
  <c r="R13" i="6"/>
  <c r="Q13" i="3"/>
  <c r="R12" i="1"/>
  <c r="Q12" i="3"/>
  <c r="F34" i="10"/>
  <c r="F35" i="10" s="1"/>
  <c r="G19" i="10"/>
  <c r="H15" i="3"/>
  <c r="I15" i="8"/>
  <c r="X15" i="8"/>
  <c r="G15" i="3"/>
  <c r="W15" i="3" s="1"/>
  <c r="W15" i="8"/>
  <c r="I14" i="7"/>
  <c r="H14" i="3"/>
  <c r="I13" i="6"/>
  <c r="H13" i="3"/>
  <c r="W13" i="6"/>
  <c r="G19" i="6"/>
  <c r="G34" i="6" s="1"/>
  <c r="G35" i="6" s="1"/>
  <c r="G64" i="6" s="1"/>
  <c r="G65" i="6" s="1"/>
  <c r="H31" i="1"/>
  <c r="H30" i="1"/>
  <c r="H27" i="1"/>
  <c r="X13" i="9"/>
  <c r="W13" i="9"/>
  <c r="X13" i="8"/>
  <c r="W13" i="8"/>
  <c r="H19" i="7"/>
  <c r="H34" i="7" s="1"/>
  <c r="H35" i="7" s="1"/>
  <c r="H64" i="7" s="1"/>
  <c r="H65" i="7" s="1"/>
  <c r="X13" i="7"/>
  <c r="G19" i="7"/>
  <c r="G34" i="7" s="1"/>
  <c r="G35" i="7" s="1"/>
  <c r="G64" i="7" s="1"/>
  <c r="G65" i="7" s="1"/>
  <c r="J60" i="7"/>
  <c r="W14" i="7"/>
  <c r="G14" i="3"/>
  <c r="W14" i="3" s="1"/>
  <c r="H19" i="6"/>
  <c r="H34" i="6" s="1"/>
  <c r="H35" i="6" s="1"/>
  <c r="H64" i="6" s="1"/>
  <c r="H65" i="6" s="1"/>
  <c r="X13" i="6"/>
  <c r="G13" i="3"/>
  <c r="W13" i="3" s="1"/>
  <c r="G21" i="3"/>
  <c r="H21" i="3"/>
  <c r="G31" i="1"/>
  <c r="H22" i="3"/>
  <c r="G22" i="3"/>
  <c r="U14" i="3"/>
  <c r="U13" i="3"/>
  <c r="U15" i="3"/>
  <c r="I60" i="10"/>
  <c r="F62" i="10"/>
  <c r="J60" i="9"/>
  <c r="J14" i="9"/>
  <c r="Y14" i="9"/>
  <c r="J12" i="9"/>
  <c r="Y12" i="9"/>
  <c r="J15" i="9"/>
  <c r="Y15" i="9"/>
  <c r="I60" i="8"/>
  <c r="J60" i="8" s="1"/>
  <c r="F62" i="7"/>
  <c r="I62" i="7"/>
  <c r="E27" i="3"/>
  <c r="G27" i="1"/>
  <c r="G30" i="1"/>
  <c r="G60" i="1"/>
  <c r="E60" i="3"/>
  <c r="F60" i="1"/>
  <c r="J62" i="9"/>
  <c r="J12" i="8"/>
  <c r="Y12" i="8"/>
  <c r="J12" i="7"/>
  <c r="Y12" i="7"/>
  <c r="J15" i="7"/>
  <c r="Y15" i="7"/>
  <c r="J14" i="6"/>
  <c r="Y14" i="6"/>
  <c r="J12" i="6"/>
  <c r="Y12" i="6"/>
  <c r="J15" i="6"/>
  <c r="Y15" i="6"/>
  <c r="I60" i="6"/>
  <c r="F62" i="6"/>
  <c r="V13" i="9"/>
  <c r="F19" i="9"/>
  <c r="E34" i="8"/>
  <c r="F15" i="3"/>
  <c r="V15" i="3" s="1"/>
  <c r="V15" i="8"/>
  <c r="Y13" i="8"/>
  <c r="V13" i="8"/>
  <c r="F19" i="8"/>
  <c r="V13" i="7"/>
  <c r="F19" i="7"/>
  <c r="F34" i="7" s="1"/>
  <c r="F35" i="7" s="1"/>
  <c r="F14" i="3"/>
  <c r="V14" i="3" s="1"/>
  <c r="V14" i="7"/>
  <c r="F19" i="6"/>
  <c r="F34" i="6" s="1"/>
  <c r="F35" i="6" s="1"/>
  <c r="V13" i="6"/>
  <c r="F13" i="3"/>
  <c r="V13" i="3" s="1"/>
  <c r="F31" i="1"/>
  <c r="F31" i="3" s="1"/>
  <c r="F27" i="1"/>
  <c r="F27" i="3" s="1"/>
  <c r="F21" i="3"/>
  <c r="F22" i="3"/>
  <c r="F30" i="1"/>
  <c r="E34" i="10"/>
  <c r="D27" i="4"/>
  <c r="D28" i="4" s="1"/>
  <c r="D13" i="4"/>
  <c r="D14" i="4" s="1"/>
  <c r="F64" i="10" l="1"/>
  <c r="F65" i="10" s="1"/>
  <c r="F64" i="7"/>
  <c r="F65" i="7" s="1"/>
  <c r="F64" i="6"/>
  <c r="F65" i="6" s="1"/>
  <c r="I12" i="10"/>
  <c r="Y12" i="10" s="1"/>
  <c r="X12" i="10"/>
  <c r="X13" i="10"/>
  <c r="I13" i="10"/>
  <c r="Y13" i="10" s="1"/>
  <c r="J13" i="10"/>
  <c r="I15" i="10"/>
  <c r="Y15" i="10" s="1"/>
  <c r="X15" i="10"/>
  <c r="J15" i="10"/>
  <c r="I14" i="10"/>
  <c r="Y14" i="10" s="1"/>
  <c r="X14" i="10"/>
  <c r="J14" i="10"/>
  <c r="R15" i="3"/>
  <c r="X15" i="3" s="1"/>
  <c r="S15" i="8"/>
  <c r="S15" i="3" s="1"/>
  <c r="R14" i="3"/>
  <c r="X14" i="3" s="1"/>
  <c r="S14" i="7"/>
  <c r="S14" i="3" s="1"/>
  <c r="X14" i="7"/>
  <c r="X13" i="3"/>
  <c r="R13" i="3"/>
  <c r="S13" i="6"/>
  <c r="S13" i="3" s="1"/>
  <c r="R12" i="3"/>
  <c r="S12" i="1"/>
  <c r="S12" i="3" s="1"/>
  <c r="H19" i="10"/>
  <c r="G34" i="10"/>
  <c r="G35" i="10" s="1"/>
  <c r="G64" i="10" s="1"/>
  <c r="G65" i="10" s="1"/>
  <c r="F34" i="9"/>
  <c r="F35" i="9" s="1"/>
  <c r="F64" i="9" s="1"/>
  <c r="F65" i="9" s="1"/>
  <c r="G19" i="9"/>
  <c r="F34" i="8"/>
  <c r="F35" i="8" s="1"/>
  <c r="F64" i="8" s="1"/>
  <c r="F65" i="8" s="1"/>
  <c r="G19" i="8"/>
  <c r="G27" i="3"/>
  <c r="H27" i="3"/>
  <c r="G31" i="3"/>
  <c r="H31" i="3"/>
  <c r="G30" i="3"/>
  <c r="H30" i="3"/>
  <c r="G62" i="1"/>
  <c r="H60" i="3"/>
  <c r="G60" i="3"/>
  <c r="J60" i="10"/>
  <c r="I62" i="10"/>
  <c r="J62" i="10" s="1"/>
  <c r="Y13" i="9"/>
  <c r="I62" i="8"/>
  <c r="J62" i="8" s="1"/>
  <c r="J62" i="7"/>
  <c r="I21" i="3"/>
  <c r="I31" i="1"/>
  <c r="J21" i="1"/>
  <c r="I22" i="3"/>
  <c r="F60" i="3"/>
  <c r="I60" i="1"/>
  <c r="F62" i="1"/>
  <c r="F62" i="3" s="1"/>
  <c r="J22" i="1"/>
  <c r="J13" i="9"/>
  <c r="I15" i="3"/>
  <c r="J15" i="8"/>
  <c r="J15" i="3" s="1"/>
  <c r="J13" i="8"/>
  <c r="I14" i="3"/>
  <c r="Y14" i="3" s="1"/>
  <c r="Y14" i="7"/>
  <c r="I19" i="7"/>
  <c r="I34" i="7" s="1"/>
  <c r="I35" i="7" s="1"/>
  <c r="I64" i="7" s="1"/>
  <c r="I65" i="7" s="1"/>
  <c r="Y13" i="7"/>
  <c r="J13" i="7"/>
  <c r="J14" i="7"/>
  <c r="J14" i="3" s="1"/>
  <c r="I13" i="3"/>
  <c r="Y13" i="3" s="1"/>
  <c r="I62" i="6"/>
  <c r="J62" i="6" s="1"/>
  <c r="E34" i="6"/>
  <c r="E35" i="6" s="1"/>
  <c r="E64" i="6" s="1"/>
  <c r="E65" i="6" s="1"/>
  <c r="I19" i="6"/>
  <c r="J60" i="6"/>
  <c r="J13" i="6"/>
  <c r="J13" i="3" s="1"/>
  <c r="E34" i="9"/>
  <c r="E34" i="7"/>
  <c r="I27" i="1"/>
  <c r="I30" i="1"/>
  <c r="F30" i="3"/>
  <c r="E44" i="1"/>
  <c r="H44" i="1" s="1"/>
  <c r="E44" i="10"/>
  <c r="H44" i="10" s="1"/>
  <c r="E44" i="6"/>
  <c r="E44" i="7"/>
  <c r="E44" i="9"/>
  <c r="E44" i="8"/>
  <c r="E43" i="1"/>
  <c r="H43" i="1" s="1"/>
  <c r="E43" i="8"/>
  <c r="E43" i="7"/>
  <c r="E43" i="10"/>
  <c r="H43" i="10" s="1"/>
  <c r="E43" i="9"/>
  <c r="E43" i="6"/>
  <c r="E35" i="10"/>
  <c r="E64" i="10" s="1"/>
  <c r="E65" i="10" s="1"/>
  <c r="E35" i="8"/>
  <c r="E64" i="8" s="1"/>
  <c r="E65" i="8" s="1"/>
  <c r="J12" i="10" l="1"/>
  <c r="Y15" i="3"/>
  <c r="Y15" i="8"/>
  <c r="Y13" i="6"/>
  <c r="H45" i="10"/>
  <c r="H45" i="1"/>
  <c r="I19" i="10"/>
  <c r="H34" i="10"/>
  <c r="H35" i="10" s="1"/>
  <c r="H64" i="10" s="1"/>
  <c r="H65" i="10" s="1"/>
  <c r="H19" i="9"/>
  <c r="G34" i="9"/>
  <c r="G35" i="9" s="1"/>
  <c r="G64" i="9" s="1"/>
  <c r="G65" i="9" s="1"/>
  <c r="H19" i="8"/>
  <c r="G34" i="8"/>
  <c r="G35" i="8" s="1"/>
  <c r="G64" i="8" s="1"/>
  <c r="G65" i="8" s="1"/>
  <c r="G44" i="9"/>
  <c r="H44" i="9"/>
  <c r="G43" i="9"/>
  <c r="H43" i="9"/>
  <c r="G44" i="8"/>
  <c r="H44" i="8"/>
  <c r="G43" i="8"/>
  <c r="H43" i="8"/>
  <c r="H45" i="8" s="1"/>
  <c r="G44" i="7"/>
  <c r="H44" i="7"/>
  <c r="G43" i="7"/>
  <c r="H43" i="7"/>
  <c r="G43" i="6"/>
  <c r="H43" i="6"/>
  <c r="G44" i="6"/>
  <c r="H44" i="6"/>
  <c r="H62" i="3"/>
  <c r="G62" i="3"/>
  <c r="I30" i="3"/>
  <c r="G43" i="10"/>
  <c r="F44" i="10"/>
  <c r="I44" i="10" s="1"/>
  <c r="G44" i="10"/>
  <c r="J34" i="7"/>
  <c r="J19" i="6"/>
  <c r="G44" i="1"/>
  <c r="E44" i="3"/>
  <c r="F43" i="1"/>
  <c r="I43" i="1" s="1"/>
  <c r="G43" i="1"/>
  <c r="E43" i="3"/>
  <c r="I31" i="3"/>
  <c r="I60" i="3"/>
  <c r="I62" i="1"/>
  <c r="I27" i="3"/>
  <c r="J27" i="1"/>
  <c r="J27" i="3" s="1"/>
  <c r="J60" i="1"/>
  <c r="J60" i="3" s="1"/>
  <c r="E35" i="9"/>
  <c r="E64" i="9" s="1"/>
  <c r="E65" i="9" s="1"/>
  <c r="F44" i="9"/>
  <c r="I44" i="9" s="1"/>
  <c r="F44" i="8"/>
  <c r="I44" i="8" s="1"/>
  <c r="J44" i="8" s="1"/>
  <c r="J19" i="7"/>
  <c r="E35" i="7"/>
  <c r="F44" i="7"/>
  <c r="I44" i="7" s="1"/>
  <c r="I34" i="6"/>
  <c r="I35" i="6" s="1"/>
  <c r="F43" i="10"/>
  <c r="F43" i="9"/>
  <c r="F43" i="8"/>
  <c r="F43" i="7"/>
  <c r="F44" i="1"/>
  <c r="F44" i="6"/>
  <c r="F43" i="6"/>
  <c r="E45" i="10"/>
  <c r="E45" i="6"/>
  <c r="E45" i="7"/>
  <c r="E45" i="8"/>
  <c r="E45" i="9"/>
  <c r="C13" i="1"/>
  <c r="C14" i="1"/>
  <c r="C15" i="1"/>
  <c r="J35" i="7" l="1"/>
  <c r="E64" i="7"/>
  <c r="E65" i="7" s="1"/>
  <c r="J35" i="6"/>
  <c r="I64" i="6"/>
  <c r="I65" i="6" s="1"/>
  <c r="G45" i="9"/>
  <c r="J44" i="9"/>
  <c r="H45" i="9"/>
  <c r="G45" i="7"/>
  <c r="G66" i="7" s="1"/>
  <c r="G67" i="7" s="1"/>
  <c r="H66" i="10"/>
  <c r="H67" i="10" s="1"/>
  <c r="J19" i="10"/>
  <c r="G66" i="9"/>
  <c r="G67" i="9" s="1"/>
  <c r="I19" i="9"/>
  <c r="H34" i="9"/>
  <c r="H35" i="9" s="1"/>
  <c r="I19" i="8"/>
  <c r="G45" i="8"/>
  <c r="G66" i="8" s="1"/>
  <c r="G67" i="8" s="1"/>
  <c r="H45" i="7"/>
  <c r="H66" i="7" s="1"/>
  <c r="H67" i="7" s="1"/>
  <c r="J44" i="7"/>
  <c r="H45" i="6"/>
  <c r="H66" i="6" s="1"/>
  <c r="H67" i="6" s="1"/>
  <c r="G45" i="6"/>
  <c r="G66" i="6" s="1"/>
  <c r="G67" i="6" s="1"/>
  <c r="J43" i="1"/>
  <c r="G45" i="1"/>
  <c r="G43" i="3"/>
  <c r="H43" i="3"/>
  <c r="G44" i="3"/>
  <c r="H44" i="3"/>
  <c r="J44" i="10"/>
  <c r="G45" i="10"/>
  <c r="G66" i="10" s="1"/>
  <c r="G67" i="10" s="1"/>
  <c r="F44" i="3"/>
  <c r="F43" i="3"/>
  <c r="I62" i="3"/>
  <c r="J34" i="6"/>
  <c r="F45" i="10"/>
  <c r="I43" i="10"/>
  <c r="I45" i="10" s="1"/>
  <c r="F45" i="9"/>
  <c r="I43" i="9"/>
  <c r="I45" i="9" s="1"/>
  <c r="F45" i="8"/>
  <c r="I43" i="8"/>
  <c r="I45" i="8" s="1"/>
  <c r="F45" i="7"/>
  <c r="I43" i="7"/>
  <c r="I45" i="7" s="1"/>
  <c r="I66" i="7" s="1"/>
  <c r="I67" i="7" s="1"/>
  <c r="F45" i="6"/>
  <c r="I43" i="6"/>
  <c r="I44" i="6"/>
  <c r="I44" i="1"/>
  <c r="I45" i="1" s="1"/>
  <c r="F45" i="1"/>
  <c r="J23" i="3"/>
  <c r="J25" i="3"/>
  <c r="J24" i="3"/>
  <c r="E14" i="1"/>
  <c r="C12" i="1"/>
  <c r="C12" i="3" s="1"/>
  <c r="H64" i="9" l="1"/>
  <c r="H65" i="9" s="1"/>
  <c r="H66" i="9" s="1"/>
  <c r="H67" i="9" s="1"/>
  <c r="I34" i="10"/>
  <c r="I34" i="9"/>
  <c r="I35" i="9" s="1"/>
  <c r="J19" i="9"/>
  <c r="H34" i="8"/>
  <c r="I34" i="8"/>
  <c r="I35" i="8" s="1"/>
  <c r="J19" i="8"/>
  <c r="G45" i="3"/>
  <c r="H45" i="3"/>
  <c r="J45" i="10"/>
  <c r="J43" i="10"/>
  <c r="J45" i="9"/>
  <c r="J45" i="8"/>
  <c r="J45" i="7"/>
  <c r="I43" i="3"/>
  <c r="F45" i="3"/>
  <c r="I44" i="3"/>
  <c r="J44" i="1"/>
  <c r="J43" i="9"/>
  <c r="J43" i="8"/>
  <c r="J43" i="7"/>
  <c r="J43" i="6"/>
  <c r="J44" i="6"/>
  <c r="E66" i="10"/>
  <c r="E66" i="9"/>
  <c r="E66" i="8"/>
  <c r="J64" i="7"/>
  <c r="I45" i="6"/>
  <c r="I45" i="3" s="1"/>
  <c r="F14" i="1"/>
  <c r="G14" i="1" s="1"/>
  <c r="H14" i="1" s="1"/>
  <c r="I14" i="1" s="1"/>
  <c r="U14" i="1"/>
  <c r="F66" i="6"/>
  <c r="J35" i="9" l="1"/>
  <c r="I64" i="9"/>
  <c r="I65" i="9" s="1"/>
  <c r="I66" i="9" s="1"/>
  <c r="I64" i="8"/>
  <c r="I65" i="8" s="1"/>
  <c r="I66" i="8" s="1"/>
  <c r="I67" i="8" s="1"/>
  <c r="X14" i="1"/>
  <c r="W14" i="1"/>
  <c r="I35" i="10"/>
  <c r="I64" i="10" s="1"/>
  <c r="I65" i="10" s="1"/>
  <c r="J34" i="10"/>
  <c r="J34" i="9"/>
  <c r="H35" i="8"/>
  <c r="H64" i="8" s="1"/>
  <c r="H65" i="8" s="1"/>
  <c r="J34" i="8"/>
  <c r="J43" i="3"/>
  <c r="J44" i="3"/>
  <c r="J45" i="6"/>
  <c r="E67" i="10"/>
  <c r="E67" i="9"/>
  <c r="E67" i="8"/>
  <c r="J65" i="7"/>
  <c r="Y14" i="1"/>
  <c r="V14" i="1"/>
  <c r="F67" i="6"/>
  <c r="E66" i="7"/>
  <c r="J22" i="3"/>
  <c r="E66" i="6"/>
  <c r="E31" i="1"/>
  <c r="J65" i="9" l="1"/>
  <c r="J35" i="10"/>
  <c r="J64" i="9"/>
  <c r="J35" i="8"/>
  <c r="E31" i="3"/>
  <c r="J31" i="1"/>
  <c r="J14" i="1"/>
  <c r="J64" i="6"/>
  <c r="I67" i="9"/>
  <c r="F66" i="10"/>
  <c r="F66" i="9"/>
  <c r="J66" i="9" s="1"/>
  <c r="F66" i="8"/>
  <c r="F66" i="7"/>
  <c r="J66" i="7" s="1"/>
  <c r="E67" i="7"/>
  <c r="E67" i="6"/>
  <c r="J64" i="10" l="1"/>
  <c r="J64" i="8"/>
  <c r="I66" i="6"/>
  <c r="J65" i="6"/>
  <c r="F67" i="10"/>
  <c r="F67" i="9"/>
  <c r="J67" i="9" s="1"/>
  <c r="J68" i="9" s="1"/>
  <c r="F67" i="8"/>
  <c r="F67" i="7"/>
  <c r="J31" i="3"/>
  <c r="E12" i="1"/>
  <c r="I66" i="10" l="1"/>
  <c r="J65" i="10"/>
  <c r="H66" i="8"/>
  <c r="J65" i="8"/>
  <c r="I67" i="6"/>
  <c r="J67" i="6" s="1"/>
  <c r="J68" i="6" s="1"/>
  <c r="J66" i="6"/>
  <c r="J67" i="7"/>
  <c r="M16" i="3"/>
  <c r="E12" i="3"/>
  <c r="U12" i="3" s="1"/>
  <c r="U12" i="1"/>
  <c r="F12" i="1"/>
  <c r="G12" i="1" s="1"/>
  <c r="H12" i="1" s="1"/>
  <c r="X12" i="1" s="1"/>
  <c r="E13" i="1"/>
  <c r="E15" i="1"/>
  <c r="E32" i="1"/>
  <c r="E45" i="1"/>
  <c r="M14" i="3" l="1"/>
  <c r="J68" i="7"/>
  <c r="I67" i="10"/>
  <c r="J67" i="10" s="1"/>
  <c r="J68" i="10" s="1"/>
  <c r="J66" i="10"/>
  <c r="H67" i="8"/>
  <c r="J67" i="8" s="1"/>
  <c r="J68" i="8" s="1"/>
  <c r="J66" i="8"/>
  <c r="H12" i="3"/>
  <c r="X12" i="3" s="1"/>
  <c r="I12" i="1"/>
  <c r="W12" i="1"/>
  <c r="G12" i="3"/>
  <c r="W12" i="3" s="1"/>
  <c r="E45" i="3"/>
  <c r="J45" i="1"/>
  <c r="J45" i="3" s="1"/>
  <c r="E32" i="3"/>
  <c r="J32" i="1"/>
  <c r="M13" i="3"/>
  <c r="F15" i="1"/>
  <c r="G15" i="1" s="1"/>
  <c r="H15" i="1" s="1"/>
  <c r="I15" i="1" s="1"/>
  <c r="U15" i="1"/>
  <c r="F13" i="1"/>
  <c r="U13" i="1"/>
  <c r="F12" i="3"/>
  <c r="V12" i="3" s="1"/>
  <c r="V12" i="1"/>
  <c r="J21" i="3"/>
  <c r="E30" i="1"/>
  <c r="E19" i="1"/>
  <c r="X15" i="1" l="1"/>
  <c r="F19" i="1"/>
  <c r="G13" i="1"/>
  <c r="H13" i="1" s="1"/>
  <c r="W15" i="1"/>
  <c r="M17" i="3"/>
  <c r="M15" i="3"/>
  <c r="F29" i="1"/>
  <c r="F29" i="3" s="1"/>
  <c r="F19" i="3"/>
  <c r="E30" i="3"/>
  <c r="J30" i="1"/>
  <c r="E19" i="3"/>
  <c r="Y12" i="1"/>
  <c r="I12" i="3"/>
  <c r="Y12" i="3" s="1"/>
  <c r="J12" i="1"/>
  <c r="J12" i="3" s="1"/>
  <c r="V13" i="1"/>
  <c r="Y15" i="1"/>
  <c r="V15" i="1"/>
  <c r="J32" i="3"/>
  <c r="E29" i="1"/>
  <c r="I13" i="1" l="1"/>
  <c r="J13" i="1" s="1"/>
  <c r="X13" i="1"/>
  <c r="H19" i="1"/>
  <c r="H29" i="1" s="1"/>
  <c r="H34" i="1" s="1"/>
  <c r="H35" i="1" s="1"/>
  <c r="W13" i="1"/>
  <c r="G19" i="1"/>
  <c r="G29" i="1"/>
  <c r="G19" i="3"/>
  <c r="H19" i="3"/>
  <c r="F34" i="1"/>
  <c r="E29" i="3"/>
  <c r="J15" i="1"/>
  <c r="J30" i="3"/>
  <c r="E34" i="1"/>
  <c r="H64" i="1" l="1"/>
  <c r="H65" i="1" s="1"/>
  <c r="H66" i="1" s="1"/>
  <c r="H67" i="1" s="1"/>
  <c r="Y13" i="1"/>
  <c r="I19" i="1"/>
  <c r="G34" i="1"/>
  <c r="G29" i="3"/>
  <c r="H29" i="3"/>
  <c r="E34" i="3"/>
  <c r="I29" i="1"/>
  <c r="I19" i="3"/>
  <c r="J19" i="1"/>
  <c r="F35" i="1"/>
  <c r="F64" i="1" s="1"/>
  <c r="F65" i="1" s="1"/>
  <c r="F34" i="3"/>
  <c r="E35" i="1"/>
  <c r="J19" i="3"/>
  <c r="G35" i="1" l="1"/>
  <c r="G64" i="1" s="1"/>
  <c r="G65" i="1" s="1"/>
  <c r="H34" i="3"/>
  <c r="G34" i="3"/>
  <c r="E35" i="3"/>
  <c r="I34" i="1"/>
  <c r="I29" i="3"/>
  <c r="J29" i="1"/>
  <c r="J29" i="3" s="1"/>
  <c r="F35" i="3"/>
  <c r="E62" i="1"/>
  <c r="E64" i="1" s="1"/>
  <c r="E65" i="1" s="1"/>
  <c r="H35" i="3" l="1"/>
  <c r="G35" i="3"/>
  <c r="F64" i="3"/>
  <c r="I35" i="1"/>
  <c r="I64" i="1" s="1"/>
  <c r="I65" i="1" s="1"/>
  <c r="I34" i="3"/>
  <c r="J34" i="1"/>
  <c r="J34" i="3" s="1"/>
  <c r="E62" i="3"/>
  <c r="J62" i="1"/>
  <c r="J62" i="3" s="1"/>
  <c r="G64" i="3" l="1"/>
  <c r="H64" i="3"/>
  <c r="J64" i="1"/>
  <c r="I35" i="3"/>
  <c r="J35" i="1"/>
  <c r="J35" i="3" s="1"/>
  <c r="E64" i="3"/>
  <c r="F66" i="1"/>
  <c r="F65" i="3"/>
  <c r="G66" i="1" l="1"/>
  <c r="G65" i="3"/>
  <c r="H65" i="3"/>
  <c r="J64" i="3"/>
  <c r="E65" i="3"/>
  <c r="F67" i="1"/>
  <c r="F67" i="3" s="1"/>
  <c r="F66" i="3"/>
  <c r="J65" i="1"/>
  <c r="I64" i="3"/>
  <c r="E66" i="1"/>
  <c r="G67" i="1" l="1"/>
  <c r="G66" i="3"/>
  <c r="H66" i="3"/>
  <c r="J65" i="3"/>
  <c r="I66" i="1"/>
  <c r="I65" i="3"/>
  <c r="E66" i="3"/>
  <c r="E67" i="1"/>
  <c r="G67" i="3" l="1"/>
  <c r="H67" i="3"/>
  <c r="I67" i="1"/>
  <c r="I67" i="3" s="1"/>
  <c r="I66" i="3"/>
  <c r="E67" i="3"/>
  <c r="J66" i="1"/>
  <c r="J67" i="1" l="1"/>
  <c r="J68" i="1" s="1"/>
  <c r="J66" i="3"/>
  <c r="M12" i="3" l="1"/>
  <c r="M18" i="3" s="1"/>
  <c r="J67" i="3"/>
  <c r="J68" i="3" s="1"/>
  <c r="M20" i="3" s="1"/>
  <c r="M22" i="3" l="1"/>
</calcChain>
</file>

<file path=xl/sharedStrings.xml><?xml version="1.0" encoding="utf-8"?>
<sst xmlns="http://schemas.openxmlformats.org/spreadsheetml/2006/main" count="873" uniqueCount="134">
  <si>
    <t>Cumulative Budget</t>
  </si>
  <si>
    <t>Budget Cost Category</t>
  </si>
  <si>
    <t>Funds Requested</t>
  </si>
  <si>
    <t>Year 1</t>
  </si>
  <si>
    <t>Total Project</t>
  </si>
  <si>
    <t>A. Direct Labor - Key Personnel</t>
  </si>
  <si>
    <t>Total Labor Costs (A+B)</t>
  </si>
  <si>
    <t>C. Direct Costs - Equipment</t>
  </si>
  <si>
    <t>D. Direct Costs - Travel</t>
  </si>
  <si>
    <t>E. Direct Costs - Participant/Trainee Support Costs</t>
  </si>
  <si>
    <t>F. Other Direct Costs</t>
  </si>
  <si>
    <t>G. Total Direct Costs (A+B+C+D+E+F)</t>
  </si>
  <si>
    <t>I. Total Direct and Indirect Costs (G+H)</t>
  </si>
  <si>
    <t>Domestic Travel</t>
  </si>
  <si>
    <t>Foreign Travel</t>
  </si>
  <si>
    <t>Tuition/Fees/Health Insurance</t>
  </si>
  <si>
    <t>Stipends</t>
  </si>
  <si>
    <t>Travel</t>
  </si>
  <si>
    <t>Subsistence</t>
  </si>
  <si>
    <t>Other</t>
  </si>
  <si>
    <t>Materials and Supplies</t>
  </si>
  <si>
    <t>Consultant Services</t>
  </si>
  <si>
    <t>Subawards</t>
  </si>
  <si>
    <t>Total Other Direct Costs</t>
  </si>
  <si>
    <t>Total Participant/Trainee Support Costs</t>
  </si>
  <si>
    <t>Total Travel Costs</t>
  </si>
  <si>
    <t>Modified Total Direct Costs</t>
  </si>
  <si>
    <t>TOTAL CUMULATIVE BUDGET</t>
  </si>
  <si>
    <t>Tuition</t>
  </si>
  <si>
    <t>Direct Labor - Other Personnel</t>
  </si>
  <si>
    <t>B. Fringe Benefits</t>
  </si>
  <si>
    <t>Subtotal Salary</t>
  </si>
  <si>
    <t>Subtotal Fringe</t>
  </si>
  <si>
    <t>Faculty</t>
  </si>
  <si>
    <t>Post Doctoral Associate</t>
  </si>
  <si>
    <t xml:space="preserve">Proposal Title: 
</t>
  </si>
  <si>
    <t>PI Salary</t>
  </si>
  <si>
    <t>No. Months</t>
  </si>
  <si>
    <t>Tuition/ Unit</t>
  </si>
  <si>
    <t>Units</t>
  </si>
  <si>
    <t>H. Indirect Costs</t>
  </si>
  <si>
    <t>Dates</t>
  </si>
  <si>
    <t>Annual Wage</t>
  </si>
  <si>
    <t>OPS Adjunct and Non-Students</t>
  </si>
  <si>
    <t>Students - Undergrad and Grad</t>
  </si>
  <si>
    <t>Publication Costs</t>
  </si>
  <si>
    <t>*Graduate Student (GAA)</t>
  </si>
  <si>
    <t>**OPS Graduate Student</t>
  </si>
  <si>
    <t>**OPS Undergraduate Student</t>
  </si>
  <si>
    <t>*Graduate Assistantship Agreement (GAA) - graduate student hired on contract that pays stipend plus tuition</t>
  </si>
  <si>
    <t>Subtotal Other Personnel</t>
  </si>
  <si>
    <t>Months</t>
  </si>
  <si>
    <t>Effort</t>
  </si>
  <si>
    <t>HURON %</t>
  </si>
  <si>
    <t>Domestic Travel $1,500 per traveler each year</t>
  </si>
  <si>
    <t>Amount</t>
  </si>
  <si>
    <t>Total</t>
  </si>
  <si>
    <t>Quantity</t>
  </si>
  <si>
    <t>Description</t>
  </si>
  <si>
    <t>Conference registration</t>
  </si>
  <si>
    <t>Subtotal per traveler</t>
  </si>
  <si>
    <t>Total Travelers</t>
  </si>
  <si>
    <t>Foreign/International Travel $3,000 per traveler each year</t>
  </si>
  <si>
    <t xml:space="preserve">Participant Support Costs as defined by 2 CFR §200.1, 200.456, are direct costs for items such as </t>
  </si>
  <si>
    <t xml:space="preserve">  stipends or subsistence allowances, travel allowances, and registration fees paid to or on behalf of participants or trainees (but not employees)</t>
  </si>
  <si>
    <t xml:space="preserve">  in connection with conferences, or training projects (note that participant support costs do not apply to NIH training grants).</t>
  </si>
  <si>
    <t xml:space="preserve">Participant support costs defined under this guidance should not be confused with costs associated </t>
  </si>
  <si>
    <t xml:space="preserve">  with participants in a clinical trial or research project, such as incentive or human subject payments. </t>
  </si>
  <si>
    <t>Notes</t>
  </si>
  <si>
    <t>Costs associated with participants in a clinical trial or research project, such as incentive or human subject payments. </t>
  </si>
  <si>
    <t xml:space="preserve">MTDC means all direct salaries and wages, applicable fringe benefits, materials and supplies, services, travel, and up to the first $25,000 of each subaward </t>
  </si>
  <si>
    <t xml:space="preserve">  (regardless of the period of performance of the subawards under the award). MTDC excludes equipment, capital expenditures, charges for patient care, </t>
  </si>
  <si>
    <t xml:space="preserve">  rental costs, tuition remission, scholarships and fellowships, participant support costs and the portion of each subaward in excess of $25,000. </t>
  </si>
  <si>
    <t xml:space="preserve">  Other items may only be excluded when necessary to avoid a serious inequity in the distribution of indirect costs, and with the approval of the cognizant agency for indirect costs. </t>
  </si>
  <si>
    <t xml:space="preserve">  9 months (1 academic semester), 12 months (1 calendar year) or a set number of weeks</t>
  </si>
  <si>
    <t xml:space="preserve">PI Name:  </t>
  </si>
  <si>
    <t xml:space="preserve">Project Dates: </t>
  </si>
  <si>
    <t>TF-Graduate | Student Account Services (ucf.edu)</t>
  </si>
  <si>
    <t xml:space="preserve">Prime Sponsor: </t>
  </si>
  <si>
    <t>Details for Calculations</t>
  </si>
  <si>
    <r>
      <t xml:space="preserve">Other </t>
    </r>
    <r>
      <rPr>
        <i/>
        <sz val="10"/>
        <rFont val="Arial"/>
        <family val="2"/>
      </rPr>
      <t>(participant incentives)</t>
    </r>
  </si>
  <si>
    <t xml:space="preserve">**OPS Student - undergraduate or graduate student hired hourly without tuition support. </t>
  </si>
  <si>
    <t xml:space="preserve">     The Chair/Director's approval is needed for a graduate student to be paid hourly without tuition support. </t>
  </si>
  <si>
    <t>This tab is password protected and can not be edited.</t>
  </si>
  <si>
    <t>Use this tab to enter data.</t>
  </si>
  <si>
    <t>Update this data as needed.</t>
  </si>
  <si>
    <t>#</t>
  </si>
  <si>
    <t>Ground transportation for area traveled to</t>
  </si>
  <si>
    <t>Tolls to/from place of origin (home base)</t>
  </si>
  <si>
    <t>Lodging per day</t>
  </si>
  <si>
    <t>Meal per diem per day</t>
  </si>
  <si>
    <t>Airport parking at place of origin (home base) per day</t>
  </si>
  <si>
    <t>Mileage reimbursement to/from place of origin (home base)</t>
  </si>
  <si>
    <t>Airfare (roundtrip)</t>
  </si>
  <si>
    <t>Travel_Reference_Guide_10312018.indd (ucf.edu)</t>
  </si>
  <si>
    <t xml:space="preserve">Current in-state graduate tuition plus fees is $369.65, 5% escalation added (only year one). Tuition rates available at </t>
  </si>
  <si>
    <t>Update the MTDC formula in cell E59 based on the number and dollar value of subawards, exclude the portion of each subaward in excess of $25,000.</t>
  </si>
  <si>
    <t>Modified Total Direct Costs (MTDC)</t>
  </si>
  <si>
    <t>Solicitation #/Link:</t>
  </si>
  <si>
    <t>Input the current salary in cell H12, corresponding months in cell I12 and effort in cell D12. The appropriate months and year 1 salary will auto-populate.</t>
  </si>
  <si>
    <t>Repeat as needed.</t>
  </si>
  <si>
    <t>Salary</t>
  </si>
  <si>
    <r>
      <t>PI - 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</si>
  <si>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r>
      <t>Co-PI1 - 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</si>
  <si>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r>
      <t>Co-PI2 - 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</si>
  <si>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r>
      <t>Co-PI3 - 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</si>
  <si>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r>
      <t>Co-PI4 - 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</si>
  <si>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r>
      <t>Co-PI5 - 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</si>
  <si>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t>Update the Travel Budget Example tab as needed and the values will auto-populate in the PI Budget - 1Yr tab.</t>
  </si>
  <si>
    <t>Update the Travel Budget Example tab as needed and the values will auto-populate in the Co-PI1 Budget - 1Yr tab.</t>
  </si>
  <si>
    <t>Update the Travel Budget Example tab as needed and the values will auto-populate in the Co-PI2 Budget - 1Yr tab.</t>
  </si>
  <si>
    <t>Update the Travel Budget Example tab as needed and the values will auto-populate in the Co-PI3 Budget - 1Yr tab.</t>
  </si>
  <si>
    <t>Update the Travel Budget Example tab as needed and the values will auto-populate in the Co-PI4 Budget - 1Yr tab.</t>
  </si>
  <si>
    <t>Update the Travel Budget Example tab as needed and the values will auto-populate in the Co-PI5 Budget - 1Yr tab.</t>
  </si>
  <si>
    <t>Insert the number of travelers in cell A14 and it will auto-populate in cell c39 on each PI/Co-PI tab.</t>
  </si>
  <si>
    <t xml:space="preserve">  Delete if not needed</t>
  </si>
  <si>
    <t>By PI</t>
  </si>
  <si>
    <t>Total Budget</t>
  </si>
  <si>
    <t>Year 2</t>
  </si>
  <si>
    <t xml:space="preserve">Total </t>
  </si>
  <si>
    <t xml:space="preserve">Project </t>
  </si>
  <si>
    <t>Year 3</t>
  </si>
  <si>
    <t>Year 4</t>
  </si>
  <si>
    <t>Year 5</t>
  </si>
  <si>
    <t>Total Cumulative Budget</t>
  </si>
  <si>
    <t>Difference</t>
  </si>
  <si>
    <t>Equipment</t>
  </si>
  <si>
    <t>Asset Build</t>
  </si>
  <si>
    <t>Total Equipment Costs</t>
  </si>
  <si>
    <t>For a constructed asset to be considered equipment, the value/combined value of the components used to construct the equipment must exceed $5,000 and the constructed item must have a useful life of more than one year.</t>
  </si>
  <si>
    <r>
      <t xml:space="preserve">The constructed asset must remain in tact. Components used together then disassembled for the next project are not treated as equipment </t>
    </r>
    <r>
      <rPr>
        <b/>
        <i/>
        <u/>
        <sz val="9"/>
        <color theme="1"/>
        <rFont val="Calibri"/>
        <family val="2"/>
        <scheme val="minor"/>
      </rPr>
      <t>unless</t>
    </r>
    <r>
      <rPr>
        <i/>
        <sz val="9"/>
        <color theme="1"/>
        <rFont val="Calibri"/>
        <family val="2"/>
        <scheme val="minor"/>
      </rPr>
      <t xml:space="preserve"> the component has a value of greater than 1 year and a value of  $5,000 or greater.</t>
    </r>
  </si>
  <si>
    <t xml:space="preserve">OPS students are paid minimun $12/hr based on an estimated number of hours per week over the course of 4.5 months fall/spring (1 semester) or 3 months summer. </t>
  </si>
  <si>
    <t xml:space="preserve">For additional payroll information see, </t>
  </si>
  <si>
    <t>hr.ucf.edu/document/payroll-guidelines/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</si>
</sst>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%"/>
  </numFmts>
  <fonts count="24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2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i/>
      <sz val="10"/>
      <name val="Arial"/>
      <family val="2"/>
    </font>
    <font>
      <b/>
      <i/>
      <sz val="11"/>
      <name val="Calibri"/>
      <family val="2"/>
    </font>
    <font>
      <u/>
      <sz val="10"/>
      <color theme="10"/>
      <name val="Arial"/>
      <family val="2"/>
    </font>
    <font>
      <b/>
      <i/>
      <sz val="12"/>
      <name val="Times New Roman"/>
      <family val="1"/>
    </font>
    <font>
      <b/>
      <sz val="11"/>
      <color rgb="FFFF0000"/>
      <name val="Arial"/>
      <family val="2"/>
    </font>
    <font>
      <u/>
      <sz val="12"/>
      <color theme="10"/>
      <name val="Arial"/>
      <family val="2"/>
    </font>
    <font>
      <b/>
      <i/>
      <sz val="9"/>
      <color rgb="FFFF0000"/>
      <name val="Arial"/>
      <family val="2"/>
    </font>
    <font>
      <sz val="8"/>
      <name val="Arial"/>
      <family val="2"/>
    </font>
    <font>
      <b/>
      <i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0" fillId="0" borderId="1" xfId="0" applyBorder="1"/>
    <xf numFmtId="0" fontId="7" fillId="0" borderId="0" xfId="0" applyFont="1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42" fontId="0" fillId="2" borderId="1" xfId="0" applyNumberFormat="1" applyFill="1" applyBorder="1"/>
    <xf numFmtId="0" fontId="0" fillId="2" borderId="0" xfId="0" applyFill="1"/>
    <xf numFmtId="0" fontId="4" fillId="0" borderId="6" xfId="0" applyFont="1" applyBorder="1" applyAlignment="1">
      <alignment horizontal="left"/>
    </xf>
    <xf numFmtId="0" fontId="3" fillId="0" borderId="1" xfId="0" applyFont="1" applyBorder="1"/>
    <xf numFmtId="9" fontId="4" fillId="0" borderId="4" xfId="2" applyFont="1" applyBorder="1" applyAlignment="1">
      <alignment horizontal="left"/>
    </xf>
    <xf numFmtId="164" fontId="0" fillId="2" borderId="1" xfId="1" applyNumberFormat="1" applyFont="1" applyFill="1" applyBorder="1"/>
    <xf numFmtId="164" fontId="4" fillId="2" borderId="1" xfId="1" applyNumberFormat="1" applyFont="1" applyFill="1" applyBorder="1"/>
    <xf numFmtId="164" fontId="4" fillId="2" borderId="8" xfId="1" applyNumberFormat="1" applyFont="1" applyFill="1" applyBorder="1"/>
    <xf numFmtId="164" fontId="0" fillId="2" borderId="4" xfId="1" applyNumberFormat="1" applyFont="1" applyFill="1" applyBorder="1"/>
    <xf numFmtId="164" fontId="8" fillId="2" borderId="7" xfId="1" applyNumberFormat="1" applyFont="1" applyFill="1" applyBorder="1"/>
    <xf numFmtId="44" fontId="3" fillId="0" borderId="1" xfId="1" applyFont="1" applyFill="1" applyBorder="1"/>
    <xf numFmtId="164" fontId="3" fillId="0" borderId="1" xfId="3" applyNumberFormat="1" applyFont="1" applyFill="1" applyBorder="1"/>
    <xf numFmtId="0" fontId="1" fillId="0" borderId="0" xfId="0" applyFont="1" applyAlignment="1">
      <alignment horizontal="center"/>
    </xf>
    <xf numFmtId="10" fontId="0" fillId="0" borderId="0" xfId="4" applyNumberFormat="1" applyFont="1"/>
    <xf numFmtId="10" fontId="3" fillId="0" borderId="0" xfId="4" applyNumberFormat="1" applyFont="1" applyFill="1" applyBorder="1"/>
    <xf numFmtId="0" fontId="3" fillId="0" borderId="0" xfId="0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1" fontId="3" fillId="0" borderId="0" xfId="0" applyNumberFormat="1" applyFont="1"/>
    <xf numFmtId="10" fontId="1" fillId="0" borderId="0" xfId="4" applyNumberFormat="1" applyFont="1"/>
    <xf numFmtId="0" fontId="6" fillId="0" borderId="0" xfId="0" applyFont="1" applyAlignment="1">
      <alignment horizontal="center"/>
    </xf>
    <xf numFmtId="164" fontId="0" fillId="2" borderId="1" xfId="3" applyNumberFormat="1" applyFont="1" applyFill="1" applyBorder="1"/>
    <xf numFmtId="164" fontId="1" fillId="2" borderId="6" xfId="1" applyNumberFormat="1" applyFont="1" applyFill="1" applyBorder="1"/>
    <xf numFmtId="164" fontId="3" fillId="0" borderId="0" xfId="3" applyNumberFormat="1" applyFont="1" applyFill="1" applyBorder="1"/>
    <xf numFmtId="164" fontId="1" fillId="2" borderId="1" xfId="3" applyNumberFormat="1" applyFont="1" applyFill="1" applyBorder="1"/>
    <xf numFmtId="0" fontId="10" fillId="0" borderId="0" xfId="0" applyFont="1"/>
    <xf numFmtId="0" fontId="10" fillId="0" borderId="0" xfId="0" applyFont="1" applyAlignment="1">
      <alignment horizontal="left"/>
    </xf>
    <xf numFmtId="49" fontId="1" fillId="0" borderId="0" xfId="0" applyNumberFormat="1" applyFont="1" applyAlignment="1">
      <alignment horizontal="right"/>
    </xf>
    <xf numFmtId="10" fontId="0" fillId="0" borderId="0" xfId="4" applyNumberFormat="1" applyFont="1" applyFill="1"/>
    <xf numFmtId="0" fontId="2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44" fontId="3" fillId="0" borderId="0" xfId="0" applyNumberFormat="1" applyFont="1"/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center"/>
    </xf>
    <xf numFmtId="6" fontId="1" fillId="0" borderId="17" xfId="0" applyNumberFormat="1" applyFont="1" applyBorder="1" applyAlignment="1">
      <alignment vertical="center"/>
    </xf>
    <xf numFmtId="0" fontId="12" fillId="0" borderId="16" xfId="0" applyFont="1" applyBorder="1"/>
    <xf numFmtId="0" fontId="1" fillId="0" borderId="11" xfId="0" applyFont="1" applyBorder="1" applyAlignment="1">
      <alignment vertical="center"/>
    </xf>
    <xf numFmtId="0" fontId="13" fillId="0" borderId="16" xfId="0" applyFont="1" applyBorder="1"/>
    <xf numFmtId="0" fontId="13" fillId="0" borderId="17" xfId="0" applyFont="1" applyBorder="1"/>
    <xf numFmtId="0" fontId="4" fillId="0" borderId="17" xfId="0" applyFont="1" applyBorder="1" applyAlignment="1">
      <alignment vertical="center"/>
    </xf>
    <xf numFmtId="6" fontId="4" fillId="0" borderId="17" xfId="0" applyNumberFormat="1" applyFont="1" applyBorder="1" applyAlignment="1">
      <alignment vertical="center"/>
    </xf>
    <xf numFmtId="0" fontId="13" fillId="2" borderId="18" xfId="0" applyFont="1" applyFill="1" applyBorder="1"/>
    <xf numFmtId="0" fontId="4" fillId="2" borderId="19" xfId="0" applyFont="1" applyFill="1" applyBorder="1" applyAlignment="1">
      <alignment vertical="center"/>
    </xf>
    <xf numFmtId="0" fontId="13" fillId="2" borderId="19" xfId="0" applyFont="1" applyFill="1" applyBorder="1"/>
    <xf numFmtId="6" fontId="4" fillId="2" borderId="19" xfId="0" applyNumberFormat="1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6" fontId="1" fillId="0" borderId="14" xfId="0" applyNumberFormat="1" applyFont="1" applyBorder="1" applyAlignment="1">
      <alignment vertical="center"/>
    </xf>
    <xf numFmtId="6" fontId="1" fillId="0" borderId="16" xfId="0" applyNumberFormat="1" applyFont="1" applyBorder="1" applyAlignment="1">
      <alignment vertical="center"/>
    </xf>
    <xf numFmtId="0" fontId="15" fillId="2" borderId="16" xfId="0" applyFont="1" applyFill="1" applyBorder="1"/>
    <xf numFmtId="0" fontId="14" fillId="0" borderId="0" xfId="0" applyFont="1"/>
    <xf numFmtId="0" fontId="3" fillId="2" borderId="1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0" fillId="2" borderId="1" xfId="0" applyFill="1" applyBorder="1"/>
    <xf numFmtId="0" fontId="5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49" fontId="10" fillId="0" borderId="0" xfId="0" applyNumberFormat="1" applyFont="1" applyAlignment="1">
      <alignment horizontal="left"/>
    </xf>
    <xf numFmtId="165" fontId="0" fillId="0" borderId="5" xfId="2" applyNumberFormat="1" applyFont="1" applyBorder="1"/>
    <xf numFmtId="165" fontId="0" fillId="0" borderId="6" xfId="2" applyNumberFormat="1" applyFont="1" applyBorder="1"/>
    <xf numFmtId="0" fontId="16" fillId="0" borderId="0" xfId="7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" fillId="0" borderId="20" xfId="0" applyFont="1" applyBorder="1" applyAlignment="1">
      <alignment horizontal="right"/>
    </xf>
    <xf numFmtId="0" fontId="17" fillId="3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8" fillId="0" borderId="0" xfId="0" applyFont="1"/>
    <xf numFmtId="0" fontId="4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1" fontId="1" fillId="0" borderId="16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5" fillId="2" borderId="21" xfId="0" applyFont="1" applyFill="1" applyBorder="1" applyAlignment="1">
      <alignment horizontal="left"/>
    </xf>
    <xf numFmtId="0" fontId="4" fillId="0" borderId="21" xfId="0" applyFont="1" applyBorder="1" applyAlignment="1">
      <alignment horizontal="left"/>
    </xf>
    <xf numFmtId="164" fontId="4" fillId="0" borderId="4" xfId="1" applyNumberFormat="1" applyFont="1" applyFill="1" applyBorder="1"/>
    <xf numFmtId="0" fontId="4" fillId="0" borderId="27" xfId="0" applyFont="1" applyBorder="1"/>
    <xf numFmtId="0" fontId="4" fillId="0" borderId="28" xfId="0" applyFont="1" applyBorder="1" applyAlignment="1">
      <alignment horizontal="center"/>
    </xf>
    <xf numFmtId="42" fontId="0" fillId="0" borderId="26" xfId="0" applyNumberFormat="1" applyBorder="1"/>
    <xf numFmtId="0" fontId="1" fillId="0" borderId="30" xfId="0" applyFont="1" applyBorder="1"/>
    <xf numFmtId="164" fontId="0" fillId="0" borderId="26" xfId="3" applyNumberFormat="1" applyFont="1" applyBorder="1"/>
    <xf numFmtId="164" fontId="0" fillId="2" borderId="26" xfId="3" applyNumberFormat="1" applyFont="1" applyFill="1" applyBorder="1"/>
    <xf numFmtId="164" fontId="0" fillId="0" borderId="26" xfId="3" applyNumberFormat="1" applyFont="1" applyFill="1" applyBorder="1"/>
    <xf numFmtId="164" fontId="0" fillId="0" borderId="26" xfId="1" applyNumberFormat="1" applyFont="1" applyBorder="1"/>
    <xf numFmtId="164" fontId="0" fillId="2" borderId="26" xfId="1" applyNumberFormat="1" applyFont="1" applyFill="1" applyBorder="1"/>
    <xf numFmtId="164" fontId="4" fillId="2" borderId="26" xfId="1" applyNumberFormat="1" applyFont="1" applyFill="1" applyBorder="1"/>
    <xf numFmtId="164" fontId="4" fillId="0" borderId="26" xfId="1" applyNumberFormat="1" applyFont="1" applyBorder="1"/>
    <xf numFmtId="164" fontId="1" fillId="0" borderId="26" xfId="1" applyNumberFormat="1" applyFont="1" applyBorder="1"/>
    <xf numFmtId="0" fontId="4" fillId="0" borderId="31" xfId="0" applyFont="1" applyBorder="1" applyAlignment="1">
      <alignment horizontal="left"/>
    </xf>
    <xf numFmtId="164" fontId="4" fillId="0" borderId="26" xfId="1" applyNumberFormat="1" applyFont="1" applyFill="1" applyBorder="1"/>
    <xf numFmtId="164" fontId="4" fillId="2" borderId="33" xfId="1" applyNumberFormat="1" applyFont="1" applyFill="1" applyBorder="1"/>
    <xf numFmtId="164" fontId="0" fillId="2" borderId="28" xfId="1" applyNumberFormat="1" applyFont="1" applyFill="1" applyBorder="1"/>
    <xf numFmtId="164" fontId="0" fillId="2" borderId="33" xfId="1" applyNumberFormat="1" applyFont="1" applyFill="1" applyBorder="1"/>
    <xf numFmtId="164" fontId="4" fillId="2" borderId="35" xfId="1" applyNumberFormat="1" applyFont="1" applyFill="1" applyBorder="1"/>
    <xf numFmtId="0" fontId="4" fillId="2" borderId="1" xfId="0" applyFont="1" applyFill="1" applyBorder="1" applyAlignment="1">
      <alignment horizontal="center"/>
    </xf>
    <xf numFmtId="10" fontId="1" fillId="2" borderId="3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9" fontId="4" fillId="2" borderId="4" xfId="2" applyFont="1" applyFill="1" applyBorder="1" applyAlignment="1">
      <alignment horizontal="left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2" borderId="4" xfId="0" applyFont="1" applyFill="1" applyBorder="1"/>
    <xf numFmtId="0" fontId="4" fillId="2" borderId="5" xfId="0" applyFont="1" applyFill="1" applyBorder="1"/>
    <xf numFmtId="9" fontId="1" fillId="2" borderId="3" xfId="2" applyFont="1" applyFill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164" fontId="0" fillId="0" borderId="5" xfId="1" applyNumberFormat="1" applyFont="1" applyBorder="1"/>
    <xf numFmtId="164" fontId="0" fillId="0" borderId="6" xfId="1" applyNumberFormat="1" applyFont="1" applyBorder="1"/>
    <xf numFmtId="164" fontId="3" fillId="0" borderId="0" xfId="0" applyNumberFormat="1" applyFont="1"/>
    <xf numFmtId="0" fontId="4" fillId="0" borderId="38" xfId="0" applyFont="1" applyBorder="1"/>
    <xf numFmtId="42" fontId="1" fillId="0" borderId="26" xfId="0" applyNumberFormat="1" applyFont="1" applyBorder="1"/>
    <xf numFmtId="42" fontId="1" fillId="0" borderId="28" xfId="0" applyNumberFormat="1" applyFont="1" applyBorder="1"/>
    <xf numFmtId="0" fontId="0" fillId="0" borderId="37" xfId="0" applyBorder="1"/>
    <xf numFmtId="0" fontId="1" fillId="0" borderId="29" xfId="0" applyFont="1" applyBorder="1"/>
    <xf numFmtId="0" fontId="4" fillId="0" borderId="41" xfId="0" applyFont="1" applyBorder="1" applyAlignment="1">
      <alignment horizontal="center"/>
    </xf>
    <xf numFmtId="0" fontId="4" fillId="0" borderId="30" xfId="0" applyFont="1" applyBorder="1"/>
    <xf numFmtId="164" fontId="4" fillId="2" borderId="1" xfId="3" applyNumberFormat="1" applyFont="1" applyFill="1" applyBorder="1"/>
    <xf numFmtId="164" fontId="4" fillId="0" borderId="26" xfId="3" applyNumberFormat="1" applyFont="1" applyBorder="1"/>
    <xf numFmtId="164" fontId="4" fillId="2" borderId="26" xfId="3" applyNumberFormat="1" applyFont="1" applyFill="1" applyBorder="1"/>
    <xf numFmtId="164" fontId="1" fillId="2" borderId="26" xfId="3" applyNumberFormat="1" applyFont="1" applyFill="1" applyBorder="1"/>
    <xf numFmtId="0" fontId="4" fillId="0" borderId="0" xfId="0" applyFont="1"/>
    <xf numFmtId="164" fontId="4" fillId="0" borderId="0" xfId="0" applyNumberFormat="1" applyFont="1"/>
    <xf numFmtId="42" fontId="4" fillId="4" borderId="0" xfId="0" applyNumberFormat="1" applyFont="1" applyFill="1"/>
    <xf numFmtId="42" fontId="4" fillId="0" borderId="36" xfId="0" applyNumberFormat="1" applyFont="1" applyBorder="1"/>
    <xf numFmtId="0" fontId="4" fillId="0" borderId="5" xfId="0" applyFont="1" applyBorder="1" applyAlignment="1">
      <alignment horizontal="center"/>
    </xf>
    <xf numFmtId="164" fontId="0" fillId="0" borderId="0" xfId="1" applyNumberFormat="1" applyFont="1" applyBorder="1"/>
    <xf numFmtId="164" fontId="0" fillId="0" borderId="42" xfId="1" applyNumberFormat="1" applyFont="1" applyBorder="1"/>
    <xf numFmtId="164" fontId="0" fillId="0" borderId="43" xfId="1" applyNumberFormat="1" applyFont="1" applyBorder="1"/>
    <xf numFmtId="164" fontId="0" fillId="0" borderId="21" xfId="1" applyNumberFormat="1" applyFont="1" applyBorder="1"/>
    <xf numFmtId="164" fontId="0" fillId="0" borderId="40" xfId="1" applyNumberFormat="1" applyFont="1" applyBorder="1"/>
    <xf numFmtId="164" fontId="0" fillId="0" borderId="44" xfId="1" applyNumberFormat="1" applyFont="1" applyBorder="1"/>
    <xf numFmtId="164" fontId="0" fillId="0" borderId="45" xfId="1" applyNumberFormat="1" applyFont="1" applyBorder="1"/>
    <xf numFmtId="164" fontId="0" fillId="0" borderId="46" xfId="1" applyNumberFormat="1" applyFont="1" applyBorder="1"/>
    <xf numFmtId="164" fontId="0" fillId="0" borderId="20" xfId="1" applyNumberFormat="1" applyFont="1" applyBorder="1"/>
    <xf numFmtId="164" fontId="0" fillId="0" borderId="4" xfId="1" applyNumberFormat="1" applyFont="1" applyBorder="1"/>
    <xf numFmtId="165" fontId="0" fillId="0" borderId="0" xfId="2" applyNumberFormat="1" applyFont="1" applyBorder="1"/>
    <xf numFmtId="165" fontId="0" fillId="0" borderId="42" xfId="2" applyNumberFormat="1" applyFont="1" applyBorder="1"/>
    <xf numFmtId="165" fontId="0" fillId="0" borderId="43" xfId="2" applyNumberFormat="1" applyFont="1" applyBorder="1"/>
    <xf numFmtId="165" fontId="0" fillId="0" borderId="21" xfId="2" applyNumberFormat="1" applyFont="1" applyBorder="1"/>
    <xf numFmtId="165" fontId="0" fillId="0" borderId="40" xfId="2" applyNumberFormat="1" applyFont="1" applyBorder="1"/>
    <xf numFmtId="165" fontId="0" fillId="0" borderId="44" xfId="2" applyNumberFormat="1" applyFont="1" applyBorder="1"/>
    <xf numFmtId="165" fontId="0" fillId="0" borderId="45" xfId="2" applyNumberFormat="1" applyFont="1" applyBorder="1"/>
    <xf numFmtId="165" fontId="0" fillId="0" borderId="46" xfId="2" applyNumberFormat="1" applyFont="1" applyBorder="1"/>
    <xf numFmtId="165" fontId="0" fillId="0" borderId="20" xfId="2" applyNumberFormat="1" applyFont="1" applyBorder="1"/>
    <xf numFmtId="165" fontId="0" fillId="0" borderId="4" xfId="2" applyNumberFormat="1" applyFont="1" applyBorder="1"/>
    <xf numFmtId="0" fontId="4" fillId="2" borderId="4" xfId="0" applyFont="1" applyFill="1" applyBorder="1" applyAlignment="1">
      <alignment horizontal="left"/>
    </xf>
    <xf numFmtId="164" fontId="0" fillId="2" borderId="4" xfId="3" applyNumberFormat="1" applyFont="1" applyFill="1" applyBorder="1"/>
    <xf numFmtId="164" fontId="4" fillId="2" borderId="27" xfId="3" applyNumberFormat="1" applyFont="1" applyFill="1" applyBorder="1"/>
    <xf numFmtId="0" fontId="4" fillId="2" borderId="23" xfId="0" applyFont="1" applyFill="1" applyBorder="1" applyAlignment="1">
      <alignment horizontal="left"/>
    </xf>
    <xf numFmtId="0" fontId="4" fillId="0" borderId="23" xfId="0" applyFont="1" applyBorder="1" applyAlignment="1">
      <alignment horizontal="left"/>
    </xf>
    <xf numFmtId="164" fontId="0" fillId="2" borderId="23" xfId="3" applyNumberFormat="1" applyFont="1" applyFill="1" applyBorder="1"/>
    <xf numFmtId="164" fontId="4" fillId="2" borderId="24" xfId="3" applyNumberFormat="1" applyFont="1" applyFill="1" applyBorder="1"/>
    <xf numFmtId="9" fontId="4" fillId="2" borderId="8" xfId="2" applyFont="1" applyFill="1" applyBorder="1" applyAlignment="1">
      <alignment horizontal="left"/>
    </xf>
    <xf numFmtId="9" fontId="4" fillId="0" borderId="8" xfId="2" applyFont="1" applyBorder="1" applyAlignment="1">
      <alignment horizontal="left"/>
    </xf>
    <xf numFmtId="164" fontId="0" fillId="2" borderId="8" xfId="3" applyNumberFormat="1" applyFont="1" applyFill="1" applyBorder="1"/>
    <xf numFmtId="164" fontId="4" fillId="2" borderId="33" xfId="3" applyNumberFormat="1" applyFont="1" applyFill="1" applyBorder="1"/>
    <xf numFmtId="164" fontId="0" fillId="2" borderId="7" xfId="3" applyNumberFormat="1" applyFont="1" applyFill="1" applyBorder="1"/>
    <xf numFmtId="164" fontId="4" fillId="2" borderId="35" xfId="3" applyNumberFormat="1" applyFont="1" applyFill="1" applyBorder="1"/>
    <xf numFmtId="164" fontId="4" fillId="3" borderId="35" xfId="1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" fillId="0" borderId="29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4" fillId="0" borderId="29" xfId="0" applyFont="1" applyBorder="1"/>
    <xf numFmtId="0" fontId="4" fillId="0" borderId="3" xfId="0" applyFont="1" applyBorder="1"/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" fillId="2" borderId="29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3" xfId="0" applyBorder="1" applyAlignment="1">
      <alignment horizontal="right"/>
    </xf>
    <xf numFmtId="0" fontId="4" fillId="2" borderId="29" xfId="0" applyFont="1" applyFill="1" applyBorder="1"/>
    <xf numFmtId="0" fontId="4" fillId="2" borderId="3" xfId="0" applyFont="1" applyFill="1" applyBorder="1"/>
    <xf numFmtId="0" fontId="4" fillId="0" borderId="29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29" xfId="0" applyFont="1" applyBorder="1"/>
    <xf numFmtId="0" fontId="5" fillId="0" borderId="3" xfId="0" applyFont="1" applyBorder="1"/>
    <xf numFmtId="0" fontId="4" fillId="2" borderId="29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2" borderId="31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42" fontId="4" fillId="3" borderId="11" xfId="0" applyNumberFormat="1" applyFont="1" applyFill="1" applyBorder="1" applyAlignment="1">
      <alignment horizontal="right"/>
    </xf>
    <xf numFmtId="42" fontId="4" fillId="3" borderId="12" xfId="0" applyNumberFormat="1" applyFont="1" applyFill="1" applyBorder="1" applyAlignment="1">
      <alignment horizontal="right"/>
    </xf>
    <xf numFmtId="42" fontId="4" fillId="3" borderId="13" xfId="0" applyNumberFormat="1" applyFont="1" applyFill="1" applyBorder="1" applyAlignment="1">
      <alignment horizontal="right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2" borderId="32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9" fillId="0" borderId="0" xfId="7" applyFont="1" applyAlignment="1">
      <alignment horizontal="center"/>
    </xf>
  </cellXfs>
  <cellStyles count="8">
    <cellStyle name="Comma 2" xfId="6" xr:uid="{1B2B807F-B3EA-4027-B1F8-6C7F7889F3A1}"/>
    <cellStyle name="Currency" xfId="1" builtinId="4"/>
    <cellStyle name="Currency 2" xfId="3" xr:uid="{00000000-0005-0000-0000-000001000000}"/>
    <cellStyle name="Hyperlink" xfId="7" builtinId="8"/>
    <cellStyle name="Normal" xfId="0" builtinId="0"/>
    <cellStyle name="Normal 2" xfId="5" xr:uid="{90636D81-B5F4-4D54-9D78-DD9D43D45CAE}"/>
    <cellStyle name="Percent" xfId="2" builtinId="5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16</xdr:col>
      <xdr:colOff>38100</xdr:colOff>
      <xdr:row>44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AD11F4-5E9E-7AD6-C94D-07A887E4C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90500"/>
          <a:ext cx="9782175" cy="7115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152400</xdr:rowOff>
    </xdr:from>
    <xdr:to>
      <xdr:col>16</xdr:col>
      <xdr:colOff>57150</xdr:colOff>
      <xdr:row>89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FB4BA4-2EF9-AFE2-8299-6FD6A9063A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771"/>
        <a:stretch/>
      </xdr:blipFill>
      <xdr:spPr>
        <a:xfrm>
          <a:off x="0" y="7305675"/>
          <a:ext cx="9810750" cy="7267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fa.ucf.edu/wp-content/uploads/sites/2/Travel_Reference_Gui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AC6F2-FF85-4533-A90E-484C7DE8CD2C}">
  <sheetPr>
    <pageSetUpPr fitToPage="1"/>
  </sheetPr>
  <dimension ref="A1:Z600"/>
  <sheetViews>
    <sheetView tabSelected="1" zoomScale="90" zoomScaleNormal="90" workbookViewId="0">
      <selection sqref="A1:J1"/>
    </sheetView>
  </sheetViews>
  <sheetFormatPr defaultColWidth="9.1796875"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9" width="12.81640625" style="7" customWidth="1"/>
    <col min="10" max="10" width="12.81640625" customWidth="1"/>
    <col min="11" max="11" width="5.7265625" customWidth="1"/>
    <col min="12" max="12" width="43.1796875" bestFit="1" customWidth="1"/>
    <col min="13" max="13" width="13.26953125" bestFit="1" customWidth="1"/>
    <col min="14" max="14" width="10" bestFit="1" customWidth="1"/>
    <col min="15" max="15" width="10.54296875" bestFit="1" customWidth="1"/>
    <col min="16" max="16" width="10.54296875" customWidth="1"/>
    <col min="17" max="17" width="10.54296875" bestFit="1" customWidth="1"/>
    <col min="18" max="18" width="11.453125" customWidth="1"/>
    <col min="19" max="19" width="11.26953125" customWidth="1"/>
    <col min="20" max="20" width="10.1796875" customWidth="1"/>
    <col min="21" max="21" width="10.453125" customWidth="1"/>
    <col min="22" max="24" width="9.7265625" customWidth="1"/>
    <col min="25" max="25" width="10.26953125" customWidth="1"/>
  </cols>
  <sheetData>
    <row r="1" spans="1:26" ht="14" x14ac:dyDescent="0.3">
      <c r="A1" s="174" t="s">
        <v>83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26" ht="13" x14ac:dyDescent="0.25">
      <c r="A2" s="40" t="s">
        <v>75</v>
      </c>
      <c r="B2" s="71">
        <f>'PI Budget - 5Yr'!B2</f>
        <v>0</v>
      </c>
      <c r="C2" s="71"/>
      <c r="D2" s="71"/>
      <c r="E2" s="71"/>
      <c r="F2" s="71"/>
      <c r="G2" s="71"/>
      <c r="H2" s="71"/>
      <c r="I2" s="71"/>
      <c r="J2" s="71"/>
    </row>
    <row r="3" spans="1:26" ht="13" x14ac:dyDescent="0.25">
      <c r="A3" s="40" t="s">
        <v>78</v>
      </c>
      <c r="B3" s="71">
        <f>'PI Budget - 5Yr'!B3</f>
        <v>0</v>
      </c>
      <c r="C3" s="40" t="s">
        <v>98</v>
      </c>
      <c r="E3" s="70">
        <f>'PI Budget - 5Yr'!E3</f>
        <v>0</v>
      </c>
      <c r="F3" s="70"/>
      <c r="G3" s="70"/>
      <c r="H3" s="70"/>
      <c r="I3" s="70"/>
    </row>
    <row r="4" spans="1:26" ht="12.75" customHeight="1" x14ac:dyDescent="0.25">
      <c r="A4" s="42" t="s">
        <v>35</v>
      </c>
      <c r="B4" s="72">
        <f>'PI Budget - 5Yr'!B4</f>
        <v>0</v>
      </c>
      <c r="C4" s="72"/>
      <c r="D4" s="72"/>
      <c r="E4" s="72"/>
      <c r="F4" s="72"/>
      <c r="G4" s="72"/>
      <c r="H4" s="72"/>
      <c r="I4" s="72"/>
      <c r="J4" s="72"/>
    </row>
    <row r="5" spans="1:26" ht="12.75" customHeight="1" x14ac:dyDescent="0.25">
      <c r="A5" s="42" t="s">
        <v>76</v>
      </c>
      <c r="B5" s="72">
        <f>'PI Budget - 5Yr'!B5</f>
        <v>0</v>
      </c>
      <c r="C5" s="72"/>
      <c r="D5" s="72"/>
      <c r="E5" s="72"/>
      <c r="F5" s="72"/>
      <c r="G5" s="72"/>
      <c r="H5" s="72"/>
      <c r="I5" s="72"/>
      <c r="J5" s="72"/>
    </row>
    <row r="6" spans="1:26" ht="13" thickBot="1" x14ac:dyDescent="0.3">
      <c r="E6"/>
      <c r="F6"/>
      <c r="G6"/>
      <c r="H6"/>
      <c r="I6"/>
    </row>
    <row r="7" spans="1:26" ht="13" x14ac:dyDescent="0.3">
      <c r="A7" s="179" t="s">
        <v>0</v>
      </c>
      <c r="B7" s="180"/>
      <c r="C7" s="180"/>
      <c r="D7" s="180"/>
      <c r="E7" s="180"/>
      <c r="F7" s="181"/>
      <c r="G7" s="181"/>
      <c r="H7" s="181"/>
      <c r="I7" s="181"/>
      <c r="J7" s="182"/>
    </row>
    <row r="8" spans="1:26" ht="13" x14ac:dyDescent="0.3">
      <c r="A8" s="183" t="s">
        <v>1</v>
      </c>
      <c r="B8" s="184"/>
      <c r="C8" s="112"/>
      <c r="D8" s="110"/>
      <c r="E8" s="184" t="s">
        <v>2</v>
      </c>
      <c r="F8" s="185"/>
      <c r="G8" s="185"/>
      <c r="H8" s="185"/>
      <c r="I8" s="185"/>
      <c r="J8" s="186"/>
    </row>
    <row r="9" spans="1:26" ht="13.5" thickBot="1" x14ac:dyDescent="0.35">
      <c r="A9" s="183"/>
      <c r="B9" s="184"/>
      <c r="C9" s="113"/>
      <c r="D9" s="111"/>
      <c r="E9" s="38" t="s">
        <v>3</v>
      </c>
      <c r="F9" s="38" t="s">
        <v>118</v>
      </c>
      <c r="G9" s="38" t="s">
        <v>121</v>
      </c>
      <c r="H9" s="38" t="s">
        <v>122</v>
      </c>
      <c r="I9" s="38" t="s">
        <v>123</v>
      </c>
      <c r="J9" s="87" t="s">
        <v>4</v>
      </c>
    </row>
    <row r="10" spans="1:26" s="1" customFormat="1" ht="13" x14ac:dyDescent="0.3">
      <c r="A10" s="183"/>
      <c r="B10" s="184"/>
      <c r="C10" s="39" t="s">
        <v>51</v>
      </c>
      <c r="D10" s="78" t="s">
        <v>52</v>
      </c>
      <c r="E10" s="39" t="s">
        <v>41</v>
      </c>
      <c r="F10" s="39" t="s">
        <v>41</v>
      </c>
      <c r="G10" s="39" t="s">
        <v>41</v>
      </c>
      <c r="H10" s="39" t="s">
        <v>41</v>
      </c>
      <c r="I10" s="39" t="s">
        <v>41</v>
      </c>
      <c r="J10" s="88" t="s">
        <v>41</v>
      </c>
      <c r="L10" s="127"/>
      <c r="M10" s="129" t="s">
        <v>119</v>
      </c>
      <c r="N10"/>
      <c r="O10" s="41" t="s">
        <v>101</v>
      </c>
      <c r="P10" s="41" t="s">
        <v>101</v>
      </c>
      <c r="Q10" s="41" t="s">
        <v>101</v>
      </c>
      <c r="R10" s="41" t="s">
        <v>101</v>
      </c>
      <c r="S10" s="41" t="s">
        <v>101</v>
      </c>
      <c r="U10" s="41" t="s">
        <v>53</v>
      </c>
      <c r="V10" s="41" t="s">
        <v>53</v>
      </c>
      <c r="W10" s="41" t="s">
        <v>53</v>
      </c>
      <c r="X10" s="41" t="s">
        <v>53</v>
      </c>
      <c r="Y10" s="41" t="s">
        <v>53</v>
      </c>
      <c r="Z10"/>
    </row>
    <row r="11" spans="1:26" ht="13" x14ac:dyDescent="0.3">
      <c r="A11" s="177" t="s">
        <v>5</v>
      </c>
      <c r="B11" s="178"/>
      <c r="C11" s="64"/>
      <c r="D11" s="2"/>
      <c r="E11" s="6"/>
      <c r="F11" s="6"/>
      <c r="G11" s="6"/>
      <c r="H11" s="6"/>
      <c r="I11" s="6"/>
      <c r="J11" s="89"/>
      <c r="L11" s="130" t="s">
        <v>116</v>
      </c>
      <c r="M11" s="88" t="s">
        <v>120</v>
      </c>
      <c r="N11" s="26"/>
      <c r="O11" s="43" t="s">
        <v>3</v>
      </c>
      <c r="P11" s="43" t="s">
        <v>118</v>
      </c>
      <c r="Q11" s="43" t="s">
        <v>121</v>
      </c>
      <c r="R11" s="43" t="s">
        <v>122</v>
      </c>
      <c r="S11" s="43" t="s">
        <v>123</v>
      </c>
      <c r="U11" s="43" t="s">
        <v>3</v>
      </c>
      <c r="V11" s="43" t="s">
        <v>118</v>
      </c>
      <c r="W11" s="43" t="s">
        <v>121</v>
      </c>
      <c r="X11" s="43" t="s">
        <v>122</v>
      </c>
      <c r="Y11" s="43" t="s">
        <v>123</v>
      </c>
      <c r="Z11" s="1"/>
    </row>
    <row r="12" spans="1:26" x14ac:dyDescent="0.25">
      <c r="A12" s="90"/>
      <c r="B12" s="73" t="str">
        <f>'PI Budget - 5Yr'!B12</f>
        <v>PI - Dr. XXX (Academic/Summer/Calendar)</v>
      </c>
      <c r="C12" s="80">
        <f>'PI Budget - 5Yr'!C12</f>
        <v>0</v>
      </c>
      <c r="D12" s="115">
        <f>'PI Budget - 5Yr'!D12</f>
        <v>0</v>
      </c>
      <c r="E12" s="27">
        <f>'PI Budget - 5Yr'!E12</f>
        <v>0</v>
      </c>
      <c r="F12" s="27">
        <f>'PI Budget - 5Yr'!F12</f>
        <v>0</v>
      </c>
      <c r="G12" s="27">
        <f>'PI Budget - 5Yr'!G12</f>
        <v>0</v>
      </c>
      <c r="H12" s="27">
        <f>'PI Budget - 5Yr'!H12</f>
        <v>0</v>
      </c>
      <c r="I12" s="27">
        <f>'PI Budget - 5Yr'!I12</f>
        <v>0</v>
      </c>
      <c r="J12" s="91">
        <f>'PI Budget - 5Yr'!J12</f>
        <v>0</v>
      </c>
      <c r="L12" s="90" t="str">
        <f>B12</f>
        <v>PI - Dr. XXX (Academic/Summer/Calendar)</v>
      </c>
      <c r="M12" s="126">
        <f>'PI Budget - 5Yr'!J67</f>
        <v>0</v>
      </c>
      <c r="N12" s="21"/>
      <c r="O12" s="121">
        <f>'PI Budget - 5Yr'!O12</f>
        <v>100000</v>
      </c>
      <c r="P12" s="121">
        <f>'PI Budget - 5Yr'!P12</f>
        <v>103499.99999999999</v>
      </c>
      <c r="Q12" s="121">
        <f>'PI Budget - 5Yr'!Q12</f>
        <v>107122.49999999997</v>
      </c>
      <c r="R12" s="121">
        <f>'PI Budget - 5Yr'!R12</f>
        <v>110871.78749999996</v>
      </c>
      <c r="S12" s="121">
        <f>'PI Budget - 5Yr'!S12</f>
        <v>114752.30006249995</v>
      </c>
      <c r="U12" s="68">
        <f>SUM(E12/O12)</f>
        <v>0</v>
      </c>
      <c r="V12" s="68">
        <f>SUM(F12/P12)</f>
        <v>0</v>
      </c>
      <c r="W12" s="68">
        <f>SUM(G12/Q12)</f>
        <v>0</v>
      </c>
      <c r="X12" s="68">
        <f>SUM(H12/R12)</f>
        <v>0</v>
      </c>
      <c r="Y12" s="68">
        <f>SUM(I12/S12)</f>
        <v>0</v>
      </c>
    </row>
    <row r="13" spans="1:26" x14ac:dyDescent="0.25">
      <c r="A13" s="90"/>
      <c r="B13" s="79" t="str">
        <f>'Co-PI1 Budget - 5Yr'!B13</f>
        <v>Co-PI1 - Dr. XXX (Academic/Summer/Calendar)</v>
      </c>
      <c r="C13" s="80">
        <f>'Co-PI1 Budget - 5Yr'!C13</f>
        <v>0</v>
      </c>
      <c r="D13" s="115">
        <f>'Co-PI1 Budget - 5Yr'!D13</f>
        <v>0</v>
      </c>
      <c r="E13" s="27">
        <f>'Co-PI1 Budget - 5Yr'!E13</f>
        <v>0</v>
      </c>
      <c r="F13" s="27">
        <f>'Co-PI1 Budget - 5Yr'!F13</f>
        <v>0</v>
      </c>
      <c r="G13" s="27">
        <f>'Co-PI1 Budget - 5Yr'!G13</f>
        <v>0</v>
      </c>
      <c r="H13" s="27">
        <f>'Co-PI1 Budget - 5Yr'!H13</f>
        <v>0</v>
      </c>
      <c r="I13" s="27">
        <f>'Co-PI1 Budget - 5Yr'!I13</f>
        <v>0</v>
      </c>
      <c r="J13" s="91">
        <f>'Co-PI1 Budget - 5Yr'!J13</f>
        <v>0</v>
      </c>
      <c r="L13" s="128" t="str">
        <f t="shared" ref="L13:L17" si="0">B13</f>
        <v>Co-PI1 - Dr. XXX (Academic/Summer/Calendar)</v>
      </c>
      <c r="M13" s="125">
        <f>'Co-PI1 Budget - 5Yr'!J67</f>
        <v>0</v>
      </c>
      <c r="N13" s="37"/>
      <c r="O13" s="121">
        <f>'Co-PI1 Budget - 5Yr'!O13</f>
        <v>100000</v>
      </c>
      <c r="P13" s="121">
        <f>'Co-PI1 Budget - 5Yr'!P13</f>
        <v>103499.99999999999</v>
      </c>
      <c r="Q13" s="121">
        <f>'Co-PI1 Budget - 5Yr'!Q13</f>
        <v>107122.49999999997</v>
      </c>
      <c r="R13" s="121">
        <f>'Co-PI1 Budget - 5Yr'!R13</f>
        <v>110871.78749999996</v>
      </c>
      <c r="S13" s="121">
        <f>'Co-PI1 Budget - 5Yr'!S13</f>
        <v>114752.30006249995</v>
      </c>
      <c r="U13" s="68">
        <f>SUM(E13/O13)</f>
        <v>0</v>
      </c>
      <c r="V13" s="68">
        <f t="shared" ref="V13:V17" si="1">SUM(F13/P13)</f>
        <v>0</v>
      </c>
      <c r="W13" s="68">
        <f t="shared" ref="W13:W17" si="2">SUM(G13/Q13)</f>
        <v>0</v>
      </c>
      <c r="X13" s="68">
        <f t="shared" ref="X13:X17" si="3">SUM(H13/R13)</f>
        <v>0</v>
      </c>
      <c r="Y13" s="68">
        <f t="shared" ref="Y13:Y17" si="4">SUM(I13/S13)</f>
        <v>0</v>
      </c>
    </row>
    <row r="14" spans="1:26" x14ac:dyDescent="0.25">
      <c r="A14" s="90"/>
      <c r="B14" s="73" t="str">
        <f>'Co-PI2 Budget - 5Yr'!B14</f>
        <v>Co-PI2 - Dr. XXX (Academic/Summer/Calendar)</v>
      </c>
      <c r="C14" s="80">
        <f>'Co-PI2 Budget - 5Yr'!C14</f>
        <v>0</v>
      </c>
      <c r="D14" s="115">
        <f>'Co-PI2 Budget - 5Yr'!D14</f>
        <v>0</v>
      </c>
      <c r="E14" s="27">
        <f>'Co-PI2 Budget - 5Yr'!E14</f>
        <v>0</v>
      </c>
      <c r="F14" s="27">
        <f>'Co-PI2 Budget - 5Yr'!F14</f>
        <v>0</v>
      </c>
      <c r="G14" s="27">
        <f>'Co-PI2 Budget - 5Yr'!G14</f>
        <v>0</v>
      </c>
      <c r="H14" s="27">
        <f>'Co-PI2 Budget - 5Yr'!H14</f>
        <v>0</v>
      </c>
      <c r="I14" s="27">
        <f>'Co-PI2 Budget - 5Yr'!I14</f>
        <v>0</v>
      </c>
      <c r="J14" s="91">
        <f>'Co-PI2 Budget - 5Yr'!J14</f>
        <v>0</v>
      </c>
      <c r="L14" s="128" t="str">
        <f t="shared" si="0"/>
        <v>Co-PI2 - Dr. XXX (Academic/Summer/Calendar)</v>
      </c>
      <c r="M14" s="125">
        <f>'Co-PI2 Budget - 5Yr'!J67</f>
        <v>0</v>
      </c>
      <c r="N14" s="37"/>
      <c r="O14" s="121">
        <f>'Co-PI2 Budget - 5Yr'!O14</f>
        <v>100000</v>
      </c>
      <c r="P14" s="121">
        <f>'Co-PI2 Budget - 5Yr'!P14</f>
        <v>103499.99999999999</v>
      </c>
      <c r="Q14" s="121">
        <f>'Co-PI2 Budget - 5Yr'!Q14</f>
        <v>107122.49999999997</v>
      </c>
      <c r="R14" s="121">
        <f>'Co-PI2 Budget - 5Yr'!R14</f>
        <v>110871.78749999996</v>
      </c>
      <c r="S14" s="121">
        <f>'Co-PI2 Budget - 5Yr'!S14</f>
        <v>114752.30006249995</v>
      </c>
      <c r="U14" s="68">
        <f>SUM(E14/O14)</f>
        <v>0</v>
      </c>
      <c r="V14" s="68">
        <f t="shared" si="1"/>
        <v>0</v>
      </c>
      <c r="W14" s="68">
        <f t="shared" si="2"/>
        <v>0</v>
      </c>
      <c r="X14" s="68">
        <f t="shared" si="3"/>
        <v>0</v>
      </c>
      <c r="Y14" s="68">
        <f t="shared" si="4"/>
        <v>0</v>
      </c>
    </row>
    <row r="15" spans="1:26" x14ac:dyDescent="0.25">
      <c r="A15" s="90"/>
      <c r="B15" s="79" t="str">
        <f>'Co-PI3 Budget - 5Yr'!B15</f>
        <v>Co-PI3 - Dr. XXX (Academic/Summer/Calendar)</v>
      </c>
      <c r="C15" s="80">
        <f>'Co-PI3 Budget - 5Yr'!C15</f>
        <v>0</v>
      </c>
      <c r="D15" s="115">
        <f>'Co-PI3 Budget - 5Yr'!D15</f>
        <v>0</v>
      </c>
      <c r="E15" s="27">
        <f>'Co-PI3 Budget - 5Yr'!E15</f>
        <v>0</v>
      </c>
      <c r="F15" s="27">
        <f>'Co-PI3 Budget - 5Yr'!F15</f>
        <v>0</v>
      </c>
      <c r="G15" s="27">
        <f>'Co-PI3 Budget - 5Yr'!G15</f>
        <v>0</v>
      </c>
      <c r="H15" s="27">
        <f>'Co-PI3 Budget - 5Yr'!H15</f>
        <v>0</v>
      </c>
      <c r="I15" s="27">
        <f>'Co-PI3 Budget - 5Yr'!I15</f>
        <v>0</v>
      </c>
      <c r="J15" s="91">
        <f>'Co-PI3 Budget - 5Yr'!J15</f>
        <v>0</v>
      </c>
      <c r="L15" s="128" t="str">
        <f t="shared" si="0"/>
        <v>Co-PI3 - Dr. XXX (Academic/Summer/Calendar)</v>
      </c>
      <c r="M15" s="125">
        <f>'Co-PI3 Budget - 5Yr'!J67</f>
        <v>0</v>
      </c>
      <c r="N15" s="21"/>
      <c r="O15" s="121">
        <f>'Co-PI3 Budget - 5Yr'!O15</f>
        <v>100000</v>
      </c>
      <c r="P15" s="121">
        <f>'Co-PI3 Budget - 5Yr'!P15</f>
        <v>103499.99999999999</v>
      </c>
      <c r="Q15" s="121">
        <f>'Co-PI3 Budget - 5Yr'!Q15</f>
        <v>107122.49999999997</v>
      </c>
      <c r="R15" s="121">
        <f>'Co-PI3 Budget - 5Yr'!R15</f>
        <v>110871.78749999996</v>
      </c>
      <c r="S15" s="121">
        <f>'Co-PI3 Budget - 5Yr'!S15</f>
        <v>114752.30006249995</v>
      </c>
      <c r="U15" s="68">
        <f>SUM(E15/O15)</f>
        <v>0</v>
      </c>
      <c r="V15" s="68">
        <f t="shared" si="1"/>
        <v>0</v>
      </c>
      <c r="W15" s="68">
        <f t="shared" si="2"/>
        <v>0</v>
      </c>
      <c r="X15" s="68">
        <f t="shared" si="3"/>
        <v>0</v>
      </c>
      <c r="Y15" s="68">
        <f t="shared" si="4"/>
        <v>0</v>
      </c>
    </row>
    <row r="16" spans="1:26" x14ac:dyDescent="0.25">
      <c r="A16" s="90"/>
      <c r="B16" s="73" t="str">
        <f>'Co-PI4 Budget - 5Yr'!B16</f>
        <v>Co-PI4 - Dr. XXX (Academic/Summer/Calendar)</v>
      </c>
      <c r="C16" s="80">
        <f>'Co-PI4 Budget - 5Yr'!C16</f>
        <v>0</v>
      </c>
      <c r="D16" s="115">
        <f>'Co-PI4 Budget - 5Yr'!D16</f>
        <v>0</v>
      </c>
      <c r="E16" s="27">
        <f>'Co-PI4 Budget - 5Yr'!E16</f>
        <v>0</v>
      </c>
      <c r="F16" s="27">
        <f>'Co-PI4 Budget - 5Yr'!F16</f>
        <v>0</v>
      </c>
      <c r="G16" s="27">
        <f>'Co-PI4 Budget - 5Yr'!G16</f>
        <v>0</v>
      </c>
      <c r="H16" s="27">
        <f>'Co-PI4 Budget - 5Yr'!H16</f>
        <v>0</v>
      </c>
      <c r="I16" s="27">
        <f>'Co-PI4 Budget - 5Yr'!I16</f>
        <v>0</v>
      </c>
      <c r="J16" s="91">
        <f>'Co-PI4 Budget - 5Yr'!J16</f>
        <v>0</v>
      </c>
      <c r="L16" s="128" t="str">
        <f t="shared" si="0"/>
        <v>Co-PI4 - Dr. XXX (Academic/Summer/Calendar)</v>
      </c>
      <c r="M16" s="125">
        <f>'Co-PI4 Budget - 5Yr'!J67</f>
        <v>0</v>
      </c>
      <c r="N16" s="21"/>
      <c r="O16" s="121">
        <f>'Co-PI4 Budget - 5Yr'!O16</f>
        <v>100000</v>
      </c>
      <c r="P16" s="121">
        <f>'Co-PI4 Budget - 5Yr'!P16</f>
        <v>103499.99999999999</v>
      </c>
      <c r="Q16" s="121">
        <f>'Co-PI4 Budget - 5Yr'!Q16</f>
        <v>107122.49999999997</v>
      </c>
      <c r="R16" s="121">
        <f>'Co-PI4 Budget - 5Yr'!R16</f>
        <v>110871.78749999996</v>
      </c>
      <c r="S16" s="121">
        <f>'Co-PI4 Budget - 5Yr'!S16</f>
        <v>114752.30006249995</v>
      </c>
      <c r="U16" s="68">
        <f>SUM(E16/O16)</f>
        <v>0</v>
      </c>
      <c r="V16" s="68">
        <f t="shared" si="1"/>
        <v>0</v>
      </c>
      <c r="W16" s="68">
        <f t="shared" si="2"/>
        <v>0</v>
      </c>
      <c r="X16" s="68">
        <f t="shared" si="3"/>
        <v>0</v>
      </c>
      <c r="Y16" s="68">
        <f t="shared" si="4"/>
        <v>0</v>
      </c>
    </row>
    <row r="17" spans="1:25" x14ac:dyDescent="0.25">
      <c r="A17" s="90"/>
      <c r="B17" s="79" t="str">
        <f>'Co-PI5 Budget - 5Yr'!B17</f>
        <v>Co-PI5 - Dr. XXX (Academic/Summer/Calendar)</v>
      </c>
      <c r="C17" s="80">
        <f>'Co-PI5 Budget - 5Yr'!C17</f>
        <v>0</v>
      </c>
      <c r="D17" s="115">
        <f>'Co-PI5 Budget - 5Yr'!D17</f>
        <v>0</v>
      </c>
      <c r="E17" s="27">
        <f>'Co-PI5 Budget - 5Yr'!E17</f>
        <v>0</v>
      </c>
      <c r="F17" s="27">
        <f>'Co-PI5 Budget - 5Yr'!F17</f>
        <v>0</v>
      </c>
      <c r="G17" s="27">
        <f>'Co-PI5 Budget - 5Yr'!G17</f>
        <v>0</v>
      </c>
      <c r="H17" s="27">
        <f>'Co-PI5 Budget - 5Yr'!H17</f>
        <v>0</v>
      </c>
      <c r="I17" s="27">
        <f>'Co-PI5 Budget - 5Yr'!I17</f>
        <v>0</v>
      </c>
      <c r="J17" s="91">
        <f>'Co-PI5 Budget - 5Yr'!J17</f>
        <v>0</v>
      </c>
      <c r="L17" s="128" t="str">
        <f t="shared" si="0"/>
        <v>Co-PI5 - Dr. XXX (Academic/Summer/Calendar)</v>
      </c>
      <c r="M17" s="125">
        <f>'Co-PI5 Budget - 5Yr'!J67</f>
        <v>0</v>
      </c>
      <c r="N17" s="21"/>
      <c r="O17" s="122">
        <f>'Co-PI5 Budget - 5Yr'!O17</f>
        <v>100000</v>
      </c>
      <c r="P17" s="122">
        <f>'Co-PI5 Budget - 5Yr'!P17</f>
        <v>103499.99999999999</v>
      </c>
      <c r="Q17" s="122">
        <f>'Co-PI5 Budget - 5Yr'!Q17</f>
        <v>107122.49999999997</v>
      </c>
      <c r="R17" s="122">
        <f>'Co-PI5 Budget - 5Yr'!R17</f>
        <v>110871.78749999996</v>
      </c>
      <c r="S17" s="122">
        <f>'Co-PI5 Budget - 5Yr'!S17</f>
        <v>114752.30006249995</v>
      </c>
      <c r="U17" s="69">
        <f>SUM(E17/O17)</f>
        <v>0</v>
      </c>
      <c r="V17" s="69">
        <f t="shared" si="1"/>
        <v>0</v>
      </c>
      <c r="W17" s="69">
        <f t="shared" si="2"/>
        <v>0</v>
      </c>
      <c r="X17" s="69">
        <f t="shared" si="3"/>
        <v>0</v>
      </c>
      <c r="Y17" s="69">
        <f t="shared" si="4"/>
        <v>0</v>
      </c>
    </row>
    <row r="18" spans="1:25" ht="13.5" thickBot="1" x14ac:dyDescent="0.35">
      <c r="A18" s="175"/>
      <c r="B18" s="176"/>
      <c r="C18" s="80"/>
      <c r="D18" s="83"/>
      <c r="E18" s="27"/>
      <c r="F18" s="27"/>
      <c r="G18" s="27"/>
      <c r="H18" s="27"/>
      <c r="I18" s="27"/>
      <c r="J18" s="91"/>
      <c r="L18" s="124" t="s">
        <v>117</v>
      </c>
      <c r="M18" s="138">
        <f>ROUND(SUM(M12:M17),0)</f>
        <v>0</v>
      </c>
      <c r="N18" s="21"/>
    </row>
    <row r="19" spans="1:25" x14ac:dyDescent="0.25">
      <c r="A19" s="187" t="s">
        <v>31</v>
      </c>
      <c r="B19" s="188"/>
      <c r="C19" s="62"/>
      <c r="D19" s="62"/>
      <c r="E19" s="27">
        <f>'PI Budget - 5Yr'!E19+'Co-PI1 Budget - 5Yr'!E19+'Co-PI2 Budget - 5Yr'!E19+'Co-PI3 Budget - 5Yr'!E19+'Co-PI4 Budget - 5Yr'!E19+'Co-PI5 Budget - 5Yr'!E19</f>
        <v>0</v>
      </c>
      <c r="F19" s="27">
        <f>'PI Budget - 5Yr'!F19+'Co-PI1 Budget - 5Yr'!F19+'Co-PI2 Budget - 5Yr'!F19+'Co-PI3 Budget - 5Yr'!F19+'Co-PI4 Budget - 5Yr'!F19+'Co-PI5 Budget - 5Yr'!F19</f>
        <v>0</v>
      </c>
      <c r="G19" s="27">
        <f>'PI Budget - 5Yr'!G19+'Co-PI1 Budget - 5Yr'!G19+'Co-PI2 Budget - 5Yr'!G19+'Co-PI3 Budget - 5Yr'!G19+'Co-PI4 Budget - 5Yr'!G19+'Co-PI5 Budget - 5Yr'!G19</f>
        <v>0</v>
      </c>
      <c r="H19" s="27">
        <f>'PI Budget - 5Yr'!G19+'Co-PI1 Budget - 5Yr'!G19+'Co-PI2 Budget - 5Yr'!G19+'Co-PI3 Budget - 5Yr'!G19+'Co-PI4 Budget - 5Yr'!G19+'Co-PI5 Budget - 5Yr'!G19</f>
        <v>0</v>
      </c>
      <c r="I19" s="27">
        <f>'PI Budget - 5Yr'!I19+'Co-PI1 Budget - 5Yr'!I19+'Co-PI2 Budget - 5Yr'!I19+'Co-PI3 Budget - 5Yr'!I19+'Co-PI4 Budget - 5Yr'!I19+'Co-PI5 Budget - 5Yr'!I19</f>
        <v>0</v>
      </c>
      <c r="J19" s="92">
        <f>SUM(J12:J18)</f>
        <v>0</v>
      </c>
    </row>
    <row r="20" spans="1:25" ht="13" x14ac:dyDescent="0.3">
      <c r="A20" s="177" t="s">
        <v>29</v>
      </c>
      <c r="B20" s="178"/>
      <c r="C20" s="105" t="s">
        <v>86</v>
      </c>
      <c r="D20" s="2"/>
      <c r="E20" s="27"/>
      <c r="F20" s="27"/>
      <c r="G20" s="27"/>
      <c r="H20" s="27"/>
      <c r="I20" s="27"/>
      <c r="J20" s="93"/>
      <c r="L20" s="135" t="s">
        <v>124</v>
      </c>
      <c r="M20" s="136">
        <f>J68</f>
        <v>0</v>
      </c>
    </row>
    <row r="21" spans="1:25" ht="13" x14ac:dyDescent="0.3">
      <c r="A21" s="189" t="s">
        <v>34</v>
      </c>
      <c r="B21" s="190"/>
      <c r="C21" s="80">
        <f>'PI Budget - 5Yr'!C21+'Co-PI1 Budget - 5Yr'!C21+'Co-PI2 Budget - 5Yr'!C21+'Co-PI3 Budget - 5Yr'!C21+'Co-PI4 Budget - 5Yr'!C21+'Co-PI5 Budget - 5Yr'!C21</f>
        <v>0</v>
      </c>
      <c r="D21" s="115">
        <f>'PI Budget - 5Yr'!D21+'Co-PI1 Budget - 5Yr'!D21+'Co-PI2 Budget - 5Yr'!D21+'Co-PI3 Budget - 5Yr'!D21+'Co-PI4 Budget - 5Yr'!D21+'Co-PI5 Budget - 5Yr'!D21</f>
        <v>0</v>
      </c>
      <c r="E21" s="27">
        <f>'PI Budget - 5Yr'!E21+'Co-PI1 Budget - 5Yr'!E21+'Co-PI2 Budget - 5Yr'!E21+'Co-PI3 Budget - 5Yr'!E21+'Co-PI4 Budget - 5Yr'!E21+'Co-PI5 Budget - 5Yr'!E21</f>
        <v>0</v>
      </c>
      <c r="F21" s="27">
        <f>'PI Budget - 5Yr'!F21+'Co-PI1 Budget - 5Yr'!F21+'Co-PI2 Budget - 5Yr'!F21+'Co-PI3 Budget - 5Yr'!F21+'Co-PI4 Budget - 5Yr'!F21+'Co-PI5 Budget - 5Yr'!F21</f>
        <v>0</v>
      </c>
      <c r="G21" s="27">
        <f>'PI Budget - 5Yr'!G21+'Co-PI1 Budget - 5Yr'!G21+'Co-PI2 Budget - 5Yr'!G21+'Co-PI3 Budget - 5Yr'!G21+'Co-PI4 Budget - 5Yr'!G21+'Co-PI5 Budget - 5Yr'!G21</f>
        <v>0</v>
      </c>
      <c r="H21" s="27">
        <f>'PI Budget - 5Yr'!G21+'Co-PI1 Budget - 5Yr'!G21+'Co-PI2 Budget - 5Yr'!G21+'Co-PI3 Budget - 5Yr'!G21+'Co-PI4 Budget - 5Yr'!G21+'Co-PI5 Budget - 5Yr'!G21</f>
        <v>0</v>
      </c>
      <c r="I21" s="27">
        <f>'PI Budget - 5Yr'!I21+'Co-PI1 Budget - 5Yr'!I21+'Co-PI2 Budget - 5Yr'!I21+'Co-PI3 Budget - 5Yr'!I21+'Co-PI4 Budget - 5Yr'!I21+'Co-PI5 Budget - 5Yr'!I21</f>
        <v>0</v>
      </c>
      <c r="J21" s="91">
        <f>'PI Budget - 5Yr'!J21+'Co-PI1 Budget - 5Yr'!J21+'Co-PI2 Budget - 5Yr'!J21+'Co-PI3 Budget - 5Yr'!J21+'Co-PI4 Budget - 5Yr'!J21+'Co-PI5 Budget - 5Yr'!J21</f>
        <v>0</v>
      </c>
      <c r="L21" s="135"/>
      <c r="M21" s="135"/>
    </row>
    <row r="22" spans="1:25" ht="13" x14ac:dyDescent="0.3">
      <c r="A22" s="175" t="s">
        <v>46</v>
      </c>
      <c r="B22" s="176"/>
      <c r="C22" s="80">
        <f>'PI Budget - 5Yr'!C22+'Co-PI1 Budget - 5Yr'!C22+'Co-PI2 Budget - 5Yr'!C22+'Co-PI3 Budget - 5Yr'!C22+'Co-PI4 Budget - 5Yr'!C22+'Co-PI5 Budget - 5Yr'!C22</f>
        <v>0</v>
      </c>
      <c r="D22" s="115">
        <f>'PI Budget - 5Yr'!D22+'Co-PI1 Budget - 5Yr'!D22+'Co-PI2 Budget - 5Yr'!D22+'Co-PI3 Budget - 5Yr'!D22+'Co-PI4 Budget - 5Yr'!D22+'Co-PI5 Budget - 5Yr'!D22</f>
        <v>0</v>
      </c>
      <c r="E22" s="27">
        <f>'PI Budget - 5Yr'!E22+'Co-PI1 Budget - 5Yr'!E22+'Co-PI2 Budget - 5Yr'!E22+'Co-PI3 Budget - 5Yr'!E22+'Co-PI4 Budget - 5Yr'!E22+'Co-PI5 Budget - 5Yr'!E22</f>
        <v>0</v>
      </c>
      <c r="F22" s="27">
        <f>'PI Budget - 5Yr'!F22+'Co-PI1 Budget - 5Yr'!F22+'Co-PI2 Budget - 5Yr'!F22+'Co-PI3 Budget - 5Yr'!F22+'Co-PI4 Budget - 5Yr'!F22+'Co-PI5 Budget - 5Yr'!F22</f>
        <v>0</v>
      </c>
      <c r="G22" s="27">
        <f>'PI Budget - 5Yr'!G22+'Co-PI1 Budget - 5Yr'!G22+'Co-PI2 Budget - 5Yr'!G22+'Co-PI3 Budget - 5Yr'!G22+'Co-PI4 Budget - 5Yr'!G22+'Co-PI5 Budget - 5Yr'!G22</f>
        <v>0</v>
      </c>
      <c r="H22" s="27">
        <f>'PI Budget - 5Yr'!G22+'Co-PI1 Budget - 5Yr'!G22+'Co-PI2 Budget - 5Yr'!G22+'Co-PI3 Budget - 5Yr'!G22+'Co-PI4 Budget - 5Yr'!G22+'Co-PI5 Budget - 5Yr'!G22</f>
        <v>0</v>
      </c>
      <c r="I22" s="27">
        <f>'PI Budget - 5Yr'!I22+'Co-PI1 Budget - 5Yr'!I22+'Co-PI2 Budget - 5Yr'!I22+'Co-PI3 Budget - 5Yr'!I22+'Co-PI4 Budget - 5Yr'!I22+'Co-PI5 Budget - 5Yr'!I22</f>
        <v>0</v>
      </c>
      <c r="J22" s="91">
        <f>'PI Budget - 5Yr'!J22+'Co-PI1 Budget - 5Yr'!J22+'Co-PI2 Budget - 5Yr'!J22+'Co-PI3 Budget - 5Yr'!J22+'Co-PI4 Budget - 5Yr'!J22+'Co-PI5 Budget - 5Yr'!J22</f>
        <v>0</v>
      </c>
      <c r="L22" s="135" t="s">
        <v>125</v>
      </c>
      <c r="M22" s="137">
        <f>M18-M20</f>
        <v>0</v>
      </c>
    </row>
    <row r="23" spans="1:25" x14ac:dyDescent="0.25">
      <c r="A23" s="175" t="s">
        <v>47</v>
      </c>
      <c r="B23" s="176"/>
      <c r="C23" s="80">
        <f>'PI Budget - 5Yr'!C23+'Co-PI1 Budget - 5Yr'!C23+'Co-PI2 Budget - 5Yr'!C23+'Co-PI3 Budget - 5Yr'!C23+'Co-PI4 Budget - 5Yr'!C23+'Co-PI5 Budget - 5Yr'!C23</f>
        <v>0</v>
      </c>
      <c r="D23" s="115">
        <f>'PI Budget - 5Yr'!D23+'Co-PI1 Budget - 5Yr'!D23+'Co-PI2 Budget - 5Yr'!D23+'Co-PI3 Budget - 5Yr'!D23+'Co-PI4 Budget - 5Yr'!D23+'Co-PI5 Budget - 5Yr'!D23</f>
        <v>0</v>
      </c>
      <c r="E23" s="27">
        <f>'PI Budget - 5Yr'!E23+'Co-PI1 Budget - 5Yr'!E23+'Co-PI2 Budget - 5Yr'!E23+'Co-PI3 Budget - 5Yr'!E23+'Co-PI4 Budget - 5Yr'!E23+'Co-PI5 Budget - 5Yr'!E23</f>
        <v>0</v>
      </c>
      <c r="F23" s="27">
        <f>'PI Budget - 5Yr'!F23+'Co-PI1 Budget - 5Yr'!F23+'Co-PI2 Budget - 5Yr'!F23+'Co-PI3 Budget - 5Yr'!F23+'Co-PI4 Budget - 5Yr'!F23+'Co-PI5 Budget - 5Yr'!F23</f>
        <v>0</v>
      </c>
      <c r="G23" s="27">
        <f>'PI Budget - 5Yr'!G23+'Co-PI1 Budget - 5Yr'!G23+'Co-PI2 Budget - 5Yr'!G23+'Co-PI3 Budget - 5Yr'!G23+'Co-PI4 Budget - 5Yr'!G23+'Co-PI5 Budget - 5Yr'!G23</f>
        <v>0</v>
      </c>
      <c r="H23" s="27">
        <f>'PI Budget - 5Yr'!G23+'Co-PI1 Budget - 5Yr'!G23+'Co-PI2 Budget - 5Yr'!G23+'Co-PI3 Budget - 5Yr'!G23+'Co-PI4 Budget - 5Yr'!G23+'Co-PI5 Budget - 5Yr'!G23</f>
        <v>0</v>
      </c>
      <c r="I23" s="27">
        <f>'PI Budget - 5Yr'!I23+'Co-PI1 Budget - 5Yr'!I23+'Co-PI2 Budget - 5Yr'!I23+'Co-PI3 Budget - 5Yr'!I23+'Co-PI4 Budget - 5Yr'!I23+'Co-PI5 Budget - 5Yr'!I23</f>
        <v>0</v>
      </c>
      <c r="J23" s="91">
        <f>'PI Budget - 5Yr'!J23+'Co-PI1 Budget - 5Yr'!J23+'Co-PI2 Budget - 5Yr'!J23+'Co-PI3 Budget - 5Yr'!J23+'Co-PI4 Budget - 5Yr'!J23+'Co-PI5 Budget - 5Yr'!J23</f>
        <v>0</v>
      </c>
    </row>
    <row r="24" spans="1:25" x14ac:dyDescent="0.25">
      <c r="A24" s="175" t="s">
        <v>48</v>
      </c>
      <c r="B24" s="176"/>
      <c r="C24" s="80">
        <f>'PI Budget - 5Yr'!C24+'Co-PI1 Budget - 5Yr'!C24+'Co-PI2 Budget - 5Yr'!C24+'Co-PI3 Budget - 5Yr'!C24+'Co-PI4 Budget - 5Yr'!C24+'Co-PI5 Budget - 5Yr'!C24</f>
        <v>0</v>
      </c>
      <c r="D24" s="115">
        <f>'PI Budget - 5Yr'!D24+'Co-PI1 Budget - 5Yr'!D24+'Co-PI2 Budget - 5Yr'!D24+'Co-PI3 Budget - 5Yr'!D24+'Co-PI4 Budget - 5Yr'!D24+'Co-PI5 Budget - 5Yr'!D24</f>
        <v>0</v>
      </c>
      <c r="E24" s="27">
        <f>'PI Budget - 5Yr'!E24+'Co-PI1 Budget - 5Yr'!E24+'Co-PI2 Budget - 5Yr'!E24+'Co-PI3 Budget - 5Yr'!E24+'Co-PI4 Budget - 5Yr'!E24+'Co-PI5 Budget - 5Yr'!E24</f>
        <v>0</v>
      </c>
      <c r="F24" s="27">
        <f>'PI Budget - 5Yr'!F24+'Co-PI1 Budget - 5Yr'!F24+'Co-PI2 Budget - 5Yr'!F24+'Co-PI3 Budget - 5Yr'!F24+'Co-PI4 Budget - 5Yr'!F24+'Co-PI5 Budget - 5Yr'!F24</f>
        <v>0</v>
      </c>
      <c r="G24" s="27">
        <f>'PI Budget - 5Yr'!G24+'Co-PI1 Budget - 5Yr'!G24+'Co-PI2 Budget - 5Yr'!G24+'Co-PI3 Budget - 5Yr'!G24+'Co-PI4 Budget - 5Yr'!G24+'Co-PI5 Budget - 5Yr'!G24</f>
        <v>0</v>
      </c>
      <c r="H24" s="27">
        <f>'PI Budget - 5Yr'!G24+'Co-PI1 Budget - 5Yr'!G24+'Co-PI2 Budget - 5Yr'!G24+'Co-PI3 Budget - 5Yr'!G24+'Co-PI4 Budget - 5Yr'!G24+'Co-PI5 Budget - 5Yr'!G24</f>
        <v>0</v>
      </c>
      <c r="I24" s="27">
        <f>'PI Budget - 5Yr'!I24+'Co-PI1 Budget - 5Yr'!I24+'Co-PI2 Budget - 5Yr'!I24+'Co-PI3 Budget - 5Yr'!I24+'Co-PI4 Budget - 5Yr'!I24+'Co-PI5 Budget - 5Yr'!I24</f>
        <v>0</v>
      </c>
      <c r="J24" s="91">
        <f>'PI Budget - 5Yr'!J24+'Co-PI1 Budget - 5Yr'!J24+'Co-PI2 Budget - 5Yr'!J24+'Co-PI3 Budget - 5Yr'!J24+'Co-PI4 Budget - 5Yr'!J24+'Co-PI5 Budget - 5Yr'!J24</f>
        <v>0</v>
      </c>
    </row>
    <row r="25" spans="1:25" x14ac:dyDescent="0.25">
      <c r="A25" s="175" t="s">
        <v>43</v>
      </c>
      <c r="B25" s="176"/>
      <c r="C25" s="80">
        <f>'PI Budget - 5Yr'!C25+'Co-PI1 Budget - 5Yr'!C25+'Co-PI2 Budget - 5Yr'!C25+'Co-PI3 Budget - 5Yr'!C25+'Co-PI4 Budget - 5Yr'!C25+'Co-PI5 Budget - 5Yr'!C25</f>
        <v>0</v>
      </c>
      <c r="D25" s="115">
        <f>'PI Budget - 5Yr'!D25+'Co-PI1 Budget - 5Yr'!D25+'Co-PI2 Budget - 5Yr'!D25+'Co-PI3 Budget - 5Yr'!D25+'Co-PI4 Budget - 5Yr'!D25+'Co-PI5 Budget - 5Yr'!D25</f>
        <v>0</v>
      </c>
      <c r="E25" s="27">
        <f>'PI Budget - 5Yr'!E25+'Co-PI1 Budget - 5Yr'!E25+'Co-PI2 Budget - 5Yr'!E25+'Co-PI3 Budget - 5Yr'!E25+'Co-PI4 Budget - 5Yr'!E25+'Co-PI5 Budget - 5Yr'!E25</f>
        <v>0</v>
      </c>
      <c r="F25" s="27">
        <f>'PI Budget - 5Yr'!F25+'Co-PI1 Budget - 5Yr'!F25+'Co-PI2 Budget - 5Yr'!F25+'Co-PI3 Budget - 5Yr'!F25+'Co-PI4 Budget - 5Yr'!F25+'Co-PI5 Budget - 5Yr'!F25</f>
        <v>0</v>
      </c>
      <c r="G25" s="27">
        <f>'PI Budget - 5Yr'!G25+'Co-PI1 Budget - 5Yr'!G25+'Co-PI2 Budget - 5Yr'!G25+'Co-PI3 Budget - 5Yr'!G25+'Co-PI4 Budget - 5Yr'!G25+'Co-PI5 Budget - 5Yr'!G25</f>
        <v>0</v>
      </c>
      <c r="H25" s="27">
        <f>'PI Budget - 5Yr'!G25+'Co-PI1 Budget - 5Yr'!G25+'Co-PI2 Budget - 5Yr'!G25+'Co-PI3 Budget - 5Yr'!G25+'Co-PI4 Budget - 5Yr'!G25+'Co-PI5 Budget - 5Yr'!G25</f>
        <v>0</v>
      </c>
      <c r="I25" s="27">
        <f>'PI Budget - 5Yr'!I25+'Co-PI1 Budget - 5Yr'!I25+'Co-PI2 Budget - 5Yr'!I25+'Co-PI3 Budget - 5Yr'!I25+'Co-PI4 Budget - 5Yr'!I25+'Co-PI5 Budget - 5Yr'!I25</f>
        <v>0</v>
      </c>
      <c r="J25" s="91">
        <f>'PI Budget - 5Yr'!J25+'Co-PI1 Budget - 5Yr'!J25+'Co-PI2 Budget - 5Yr'!J25+'Co-PI3 Budget - 5Yr'!J25+'Co-PI4 Budget - 5Yr'!J25+'Co-PI5 Budget - 5Yr'!J25</f>
        <v>0</v>
      </c>
    </row>
    <row r="26" spans="1:25" x14ac:dyDescent="0.25">
      <c r="A26" s="175"/>
      <c r="B26" s="176"/>
      <c r="C26" s="80"/>
      <c r="D26" s="83"/>
      <c r="E26" s="27">
        <f>'PI Budget - 5Yr'!E26+'Co-PI1 Budget - 5Yr'!E26+'Co-PI2 Budget - 5Yr'!E26+'Co-PI3 Budget - 5Yr'!E26+'Co-PI4 Budget - 5Yr'!E26+'Co-PI5 Budget - 5Yr'!E26</f>
        <v>0</v>
      </c>
      <c r="F26" s="27">
        <f>'PI Budget - 5Yr'!F26+'Co-PI1 Budget - 5Yr'!F26+'Co-PI2 Budget - 5Yr'!F26+'Co-PI3 Budget - 5Yr'!F26+'Co-PI4 Budget - 5Yr'!F26+'Co-PI5 Budget - 5Yr'!F26</f>
        <v>0</v>
      </c>
      <c r="G26" s="27">
        <f>'PI Budget - 5Yr'!G26+'Co-PI1 Budget - 5Yr'!G26+'Co-PI2 Budget - 5Yr'!G26+'Co-PI3 Budget - 5Yr'!G26+'Co-PI4 Budget - 5Yr'!G26+'Co-PI5 Budget - 5Yr'!G26</f>
        <v>0</v>
      </c>
      <c r="H26" s="27">
        <f>'PI Budget - 5Yr'!G26+'Co-PI1 Budget - 5Yr'!G26+'Co-PI2 Budget - 5Yr'!G26+'Co-PI3 Budget - 5Yr'!G26+'Co-PI4 Budget - 5Yr'!G26+'Co-PI5 Budget - 5Yr'!G26</f>
        <v>0</v>
      </c>
      <c r="I26" s="27">
        <f>'PI Budget - 5Yr'!I26+'Co-PI1 Budget - 5Yr'!I26+'Co-PI2 Budget - 5Yr'!I26+'Co-PI3 Budget - 5Yr'!I26+'Co-PI4 Budget - 5Yr'!I26+'Co-PI5 Budget - 5Yr'!I26</f>
        <v>0</v>
      </c>
      <c r="J26" s="91">
        <f>'PI Budget - 5Yr'!J26+'Co-PI1 Budget - 5Yr'!J26+'Co-PI2 Budget - 5Yr'!J26+'Co-PI3 Budget - 5Yr'!J26+'Co-PI4 Budget - 5Yr'!J26+'Co-PI5 Budget - 5Yr'!J26</f>
        <v>0</v>
      </c>
    </row>
    <row r="27" spans="1:25" x14ac:dyDescent="0.25">
      <c r="A27" s="187" t="s">
        <v>50</v>
      </c>
      <c r="B27" s="188"/>
      <c r="C27" s="62"/>
      <c r="D27" s="62"/>
      <c r="E27" s="27">
        <f>'PI Budget - 5Yr'!E27+'Co-PI1 Budget - 5Yr'!E27+'Co-PI2 Budget - 5Yr'!E27+'Co-PI3 Budget - 5Yr'!E27+'Co-PI4 Budget - 5Yr'!E27+'Co-PI5 Budget - 5Yr'!E27</f>
        <v>0</v>
      </c>
      <c r="F27" s="27">
        <f>'PI Budget - 5Yr'!F27+'Co-PI1 Budget - 5Yr'!F27+'Co-PI2 Budget - 5Yr'!F27+'Co-PI3 Budget - 5Yr'!F27+'Co-PI4 Budget - 5Yr'!F27+'Co-PI5 Budget - 5Yr'!F27</f>
        <v>0</v>
      </c>
      <c r="G27" s="27">
        <f>'PI Budget - 5Yr'!G27+'Co-PI1 Budget - 5Yr'!G27+'Co-PI2 Budget - 5Yr'!G27+'Co-PI3 Budget - 5Yr'!G27+'Co-PI4 Budget - 5Yr'!G27+'Co-PI5 Budget - 5Yr'!G27</f>
        <v>0</v>
      </c>
      <c r="H27" s="27">
        <f>'PI Budget - 5Yr'!G27+'Co-PI1 Budget - 5Yr'!G27+'Co-PI2 Budget - 5Yr'!G27+'Co-PI3 Budget - 5Yr'!G27+'Co-PI4 Budget - 5Yr'!G27+'Co-PI5 Budget - 5Yr'!G27</f>
        <v>0</v>
      </c>
      <c r="I27" s="27">
        <f>'PI Budget - 5Yr'!I27+'Co-PI1 Budget - 5Yr'!I27+'Co-PI2 Budget - 5Yr'!I27+'Co-PI3 Budget - 5Yr'!I27+'Co-PI4 Budget - 5Yr'!I27+'Co-PI5 Budget - 5Yr'!I27</f>
        <v>0</v>
      </c>
      <c r="J27" s="91">
        <f>'PI Budget - 5Yr'!J27+'Co-PI1 Budget - 5Yr'!J27+'Co-PI2 Budget - 5Yr'!J27+'Co-PI3 Budget - 5Yr'!J27+'Co-PI4 Budget - 5Yr'!J27+'Co-PI5 Budget - 5Yr'!J27</f>
        <v>0</v>
      </c>
    </row>
    <row r="28" spans="1:25" ht="13" x14ac:dyDescent="0.3">
      <c r="A28" s="193" t="s">
        <v>30</v>
      </c>
      <c r="B28" s="194"/>
      <c r="C28" s="81"/>
      <c r="D28" s="5"/>
      <c r="E28" s="27"/>
      <c r="F28" s="27"/>
      <c r="G28" s="27"/>
      <c r="H28" s="27"/>
      <c r="I28" s="27"/>
      <c r="J28" s="93"/>
    </row>
    <row r="29" spans="1:25" x14ac:dyDescent="0.25">
      <c r="A29" s="175" t="s">
        <v>33</v>
      </c>
      <c r="B29" s="176"/>
      <c r="C29" s="114">
        <v>0.32</v>
      </c>
      <c r="D29" s="115"/>
      <c r="E29" s="27">
        <f>'PI Budget - 5Yr'!E29+'Co-PI1 Budget - 5Yr'!E29+'Co-PI2 Budget - 5Yr'!E29+'Co-PI3 Budget - 5Yr'!E29+'Co-PI4 Budget - 5Yr'!E29+'Co-PI5 Budget - 5Yr'!E29</f>
        <v>0</v>
      </c>
      <c r="F29" s="27">
        <f>'PI Budget - 5Yr'!F29+'Co-PI1 Budget - 5Yr'!F29+'Co-PI2 Budget - 5Yr'!F29+'Co-PI3 Budget - 5Yr'!F29+'Co-PI4 Budget - 5Yr'!F29+'Co-PI5 Budget - 5Yr'!F29</f>
        <v>0</v>
      </c>
      <c r="G29" s="27">
        <f>'PI Budget - 5Yr'!G29+'Co-PI1 Budget - 5Yr'!G29+'Co-PI2 Budget - 5Yr'!G29+'Co-PI3 Budget - 5Yr'!G29+'Co-PI4 Budget - 5Yr'!G29+'Co-PI5 Budget - 5Yr'!G29</f>
        <v>0</v>
      </c>
      <c r="H29" s="27">
        <f>'PI Budget - 5Yr'!G29+'Co-PI1 Budget - 5Yr'!G29+'Co-PI2 Budget - 5Yr'!G29+'Co-PI3 Budget - 5Yr'!G29+'Co-PI4 Budget - 5Yr'!G29+'Co-PI5 Budget - 5Yr'!G29</f>
        <v>0</v>
      </c>
      <c r="I29" s="27">
        <f>'PI Budget - 5Yr'!I29+'Co-PI1 Budget - 5Yr'!I29+'Co-PI2 Budget - 5Yr'!I29+'Co-PI3 Budget - 5Yr'!I29+'Co-PI4 Budget - 5Yr'!I29+'Co-PI5 Budget - 5Yr'!I29</f>
        <v>0</v>
      </c>
      <c r="J29" s="91">
        <f>'PI Budget - 5Yr'!J29+'Co-PI1 Budget - 5Yr'!J29+'Co-PI2 Budget - 5Yr'!J29+'Co-PI3 Budget - 5Yr'!J29+'Co-PI4 Budget - 5Yr'!J29+'Co-PI5 Budget - 5Yr'!J29</f>
        <v>0</v>
      </c>
    </row>
    <row r="30" spans="1:25" x14ac:dyDescent="0.25">
      <c r="A30" s="189" t="s">
        <v>34</v>
      </c>
      <c r="B30" s="190"/>
      <c r="C30" s="114">
        <v>0.23</v>
      </c>
      <c r="D30" s="115"/>
      <c r="E30" s="27">
        <f>'PI Budget - 5Yr'!E30+'Co-PI1 Budget - 5Yr'!E30+'Co-PI2 Budget - 5Yr'!E30+'Co-PI3 Budget - 5Yr'!E30+'Co-PI4 Budget - 5Yr'!E30+'Co-PI5 Budget - 5Yr'!E30</f>
        <v>0</v>
      </c>
      <c r="F30" s="27">
        <f>'PI Budget - 5Yr'!F30+'Co-PI1 Budget - 5Yr'!F30+'Co-PI2 Budget - 5Yr'!F30+'Co-PI3 Budget - 5Yr'!F30+'Co-PI4 Budget - 5Yr'!F30+'Co-PI5 Budget - 5Yr'!F30</f>
        <v>0</v>
      </c>
      <c r="G30" s="27">
        <f>'PI Budget - 5Yr'!G30+'Co-PI1 Budget - 5Yr'!G30+'Co-PI2 Budget - 5Yr'!G30+'Co-PI3 Budget - 5Yr'!G30+'Co-PI4 Budget - 5Yr'!G30+'Co-PI5 Budget - 5Yr'!G30</f>
        <v>0</v>
      </c>
      <c r="H30" s="27">
        <f>'PI Budget - 5Yr'!G30+'Co-PI1 Budget - 5Yr'!G30+'Co-PI2 Budget - 5Yr'!G30+'Co-PI3 Budget - 5Yr'!G30+'Co-PI4 Budget - 5Yr'!G30+'Co-PI5 Budget - 5Yr'!G30</f>
        <v>0</v>
      </c>
      <c r="I30" s="27">
        <f>'PI Budget - 5Yr'!I30+'Co-PI1 Budget - 5Yr'!I30+'Co-PI2 Budget - 5Yr'!I30+'Co-PI3 Budget - 5Yr'!I30+'Co-PI4 Budget - 5Yr'!I30+'Co-PI5 Budget - 5Yr'!I30</f>
        <v>0</v>
      </c>
      <c r="J30" s="91">
        <f>'PI Budget - 5Yr'!J30+'Co-PI1 Budget - 5Yr'!J30+'Co-PI2 Budget - 5Yr'!J30+'Co-PI3 Budget - 5Yr'!J30+'Co-PI4 Budget - 5Yr'!J30+'Co-PI5 Budget - 5Yr'!J30</f>
        <v>0</v>
      </c>
    </row>
    <row r="31" spans="1:25" x14ac:dyDescent="0.25">
      <c r="A31" s="175" t="s">
        <v>44</v>
      </c>
      <c r="B31" s="176"/>
      <c r="C31" s="114">
        <v>0.02</v>
      </c>
      <c r="D31" s="115"/>
      <c r="E31" s="27">
        <f>'PI Budget - 5Yr'!E31+'Co-PI1 Budget - 5Yr'!E31+'Co-PI2 Budget - 5Yr'!E31+'Co-PI3 Budget - 5Yr'!E31+'Co-PI4 Budget - 5Yr'!E31+'Co-PI5 Budget - 5Yr'!E31</f>
        <v>0</v>
      </c>
      <c r="F31" s="27">
        <f>'PI Budget - 5Yr'!F31+'Co-PI1 Budget - 5Yr'!F31+'Co-PI2 Budget - 5Yr'!F31+'Co-PI3 Budget - 5Yr'!F31+'Co-PI4 Budget - 5Yr'!F31+'Co-PI5 Budget - 5Yr'!F31</f>
        <v>0</v>
      </c>
      <c r="G31" s="27">
        <f>'PI Budget - 5Yr'!G31+'Co-PI1 Budget - 5Yr'!G31+'Co-PI2 Budget - 5Yr'!G31+'Co-PI3 Budget - 5Yr'!G31+'Co-PI4 Budget - 5Yr'!G31+'Co-PI5 Budget - 5Yr'!G31</f>
        <v>0</v>
      </c>
      <c r="H31" s="27">
        <f>'PI Budget - 5Yr'!G31+'Co-PI1 Budget - 5Yr'!G31+'Co-PI2 Budget - 5Yr'!G31+'Co-PI3 Budget - 5Yr'!G31+'Co-PI4 Budget - 5Yr'!G31+'Co-PI5 Budget - 5Yr'!G31</f>
        <v>0</v>
      </c>
      <c r="I31" s="27">
        <f>'PI Budget - 5Yr'!I31+'Co-PI1 Budget - 5Yr'!I31+'Co-PI2 Budget - 5Yr'!I31+'Co-PI3 Budget - 5Yr'!I31+'Co-PI4 Budget - 5Yr'!I31+'Co-PI5 Budget - 5Yr'!I31</f>
        <v>0</v>
      </c>
      <c r="J31" s="91">
        <f>'PI Budget - 5Yr'!J31+'Co-PI1 Budget - 5Yr'!J31+'Co-PI2 Budget - 5Yr'!J31+'Co-PI3 Budget - 5Yr'!J31+'Co-PI4 Budget - 5Yr'!J31+'Co-PI5 Budget - 5Yr'!J31</f>
        <v>0</v>
      </c>
    </row>
    <row r="32" spans="1:25" x14ac:dyDescent="0.25">
      <c r="A32" s="175" t="s">
        <v>43</v>
      </c>
      <c r="B32" s="176"/>
      <c r="C32" s="114">
        <v>0.12</v>
      </c>
      <c r="D32" s="115"/>
      <c r="E32" s="27">
        <f>'PI Budget - 5Yr'!E32+'Co-PI1 Budget - 5Yr'!E32+'Co-PI2 Budget - 5Yr'!E32+'Co-PI3 Budget - 5Yr'!E32+'Co-PI4 Budget - 5Yr'!E32+'Co-PI5 Budget - 5Yr'!E32</f>
        <v>0</v>
      </c>
      <c r="F32" s="27">
        <f>'PI Budget - 5Yr'!F32+'Co-PI1 Budget - 5Yr'!F32+'Co-PI2 Budget - 5Yr'!F32+'Co-PI3 Budget - 5Yr'!F32+'Co-PI4 Budget - 5Yr'!F32+'Co-PI5 Budget - 5Yr'!F32</f>
        <v>0</v>
      </c>
      <c r="G32" s="27">
        <f>'PI Budget - 5Yr'!G32+'Co-PI1 Budget - 5Yr'!G32+'Co-PI2 Budget - 5Yr'!G32+'Co-PI3 Budget - 5Yr'!G32+'Co-PI4 Budget - 5Yr'!G32+'Co-PI5 Budget - 5Yr'!G32</f>
        <v>0</v>
      </c>
      <c r="H32" s="27">
        <f>'PI Budget - 5Yr'!G32+'Co-PI1 Budget - 5Yr'!G32+'Co-PI2 Budget - 5Yr'!G32+'Co-PI3 Budget - 5Yr'!G32+'Co-PI4 Budget - 5Yr'!G32+'Co-PI5 Budget - 5Yr'!G32</f>
        <v>0</v>
      </c>
      <c r="I32" s="27">
        <f>'PI Budget - 5Yr'!I32+'Co-PI1 Budget - 5Yr'!I32+'Co-PI2 Budget - 5Yr'!I32+'Co-PI3 Budget - 5Yr'!I32+'Co-PI4 Budget - 5Yr'!I32+'Co-PI5 Budget - 5Yr'!I32</f>
        <v>0</v>
      </c>
      <c r="J32" s="91">
        <f>'PI Budget - 5Yr'!J32+'Co-PI1 Budget - 5Yr'!J32+'Co-PI2 Budget - 5Yr'!J32+'Co-PI3 Budget - 5Yr'!J32+'Co-PI4 Budget - 5Yr'!J32+'Co-PI5 Budget - 5Yr'!J32</f>
        <v>0</v>
      </c>
    </row>
    <row r="33" spans="1:15" x14ac:dyDescent="0.25">
      <c r="A33" s="175"/>
      <c r="B33" s="176"/>
      <c r="C33" s="106"/>
      <c r="D33" s="115"/>
      <c r="E33" s="27"/>
      <c r="F33" s="27"/>
      <c r="G33" s="27"/>
      <c r="H33" s="27"/>
      <c r="I33" s="27"/>
      <c r="J33" s="94"/>
    </row>
    <row r="34" spans="1:15" x14ac:dyDescent="0.25">
      <c r="A34" s="187" t="s">
        <v>32</v>
      </c>
      <c r="B34" s="188"/>
      <c r="C34" s="63"/>
      <c r="D34" s="62"/>
      <c r="E34" s="27">
        <f>'PI Budget - 5Yr'!E34+'Co-PI1 Budget - 5Yr'!E34+'Co-PI2 Budget - 5Yr'!E34+'Co-PI3 Budget - 5Yr'!E34+'Co-PI4 Budget - 5Yr'!E34+'Co-PI5 Budget - 5Yr'!E34</f>
        <v>0</v>
      </c>
      <c r="F34" s="27">
        <f>'PI Budget - 5Yr'!F34+'Co-PI1 Budget - 5Yr'!F34+'Co-PI2 Budget - 5Yr'!F34+'Co-PI3 Budget - 5Yr'!F34+'Co-PI4 Budget - 5Yr'!F34+'Co-PI5 Budget - 5Yr'!F34</f>
        <v>0</v>
      </c>
      <c r="G34" s="27">
        <f>'PI Budget - 5Yr'!G34+'Co-PI1 Budget - 5Yr'!G34+'Co-PI2 Budget - 5Yr'!G34+'Co-PI3 Budget - 5Yr'!G34+'Co-PI4 Budget - 5Yr'!G34+'Co-PI5 Budget - 5Yr'!G34</f>
        <v>0</v>
      </c>
      <c r="H34" s="27">
        <f>'PI Budget - 5Yr'!G34+'Co-PI1 Budget - 5Yr'!G34+'Co-PI2 Budget - 5Yr'!G34+'Co-PI3 Budget - 5Yr'!G34+'Co-PI4 Budget - 5Yr'!G34+'Co-PI5 Budget - 5Yr'!G34</f>
        <v>0</v>
      </c>
      <c r="I34" s="27">
        <f>'PI Budget - 5Yr'!I34+'Co-PI1 Budget - 5Yr'!I34+'Co-PI2 Budget - 5Yr'!I34+'Co-PI3 Budget - 5Yr'!I34+'Co-PI4 Budget - 5Yr'!I34+'Co-PI5 Budget - 5Yr'!I34</f>
        <v>0</v>
      </c>
      <c r="J34" s="134">
        <f>'PI Budget - 5Yr'!J34+'Co-PI1 Budget - 5Yr'!J34+'Co-PI2 Budget - 5Yr'!J34+'Co-PI3 Budget - 5Yr'!J34+'Co-PI4 Budget - 5Yr'!J34+'Co-PI5 Budget - 5Yr'!J34</f>
        <v>0</v>
      </c>
    </row>
    <row r="35" spans="1:15" ht="13" x14ac:dyDescent="0.3">
      <c r="A35" s="191" t="s">
        <v>6</v>
      </c>
      <c r="B35" s="192"/>
      <c r="C35" s="64"/>
      <c r="D35" s="64"/>
      <c r="E35" s="131">
        <f>'PI Budget - 5Yr'!E35+'Co-PI1 Budget - 5Yr'!E35+'Co-PI2 Budget - 5Yr'!E35+'Co-PI3 Budget - 5Yr'!E35+'Co-PI4 Budget - 5Yr'!E35+'Co-PI5 Budget - 5Yr'!E35</f>
        <v>0</v>
      </c>
      <c r="F35" s="131">
        <f>'PI Budget - 5Yr'!F35+'Co-PI1 Budget - 5Yr'!F35+'Co-PI2 Budget - 5Yr'!F35+'Co-PI3 Budget - 5Yr'!F35+'Co-PI4 Budget - 5Yr'!F35+'Co-PI5 Budget - 5Yr'!F35</f>
        <v>0</v>
      </c>
      <c r="G35" s="131">
        <f>'PI Budget - 5Yr'!G35+'Co-PI1 Budget - 5Yr'!G35+'Co-PI2 Budget - 5Yr'!G35+'Co-PI3 Budget - 5Yr'!G35+'Co-PI4 Budget - 5Yr'!G35+'Co-PI5 Budget - 5Yr'!G35</f>
        <v>0</v>
      </c>
      <c r="H35" s="131">
        <f>'PI Budget - 5Yr'!G35+'Co-PI1 Budget - 5Yr'!G35+'Co-PI2 Budget - 5Yr'!G35+'Co-PI3 Budget - 5Yr'!G35+'Co-PI4 Budget - 5Yr'!G35+'Co-PI5 Budget - 5Yr'!G35</f>
        <v>0</v>
      </c>
      <c r="I35" s="131">
        <f>'PI Budget - 5Yr'!I35+'Co-PI1 Budget - 5Yr'!I35+'Co-PI2 Budget - 5Yr'!I35+'Co-PI3 Budget - 5Yr'!I35+'Co-PI4 Budget - 5Yr'!I35+'Co-PI5 Budget - 5Yr'!I35</f>
        <v>0</v>
      </c>
      <c r="J35" s="133">
        <f>'PI Budget - 5Yr'!J35+'Co-PI1 Budget - 5Yr'!J35+'Co-PI2 Budget - 5Yr'!J35+'Co-PI3 Budget - 5Yr'!J35+'Co-PI4 Budget - 5Yr'!J35+'Co-PI5 Budget - 5Yr'!J35</f>
        <v>0</v>
      </c>
    </row>
    <row r="36" spans="1:15" ht="13" x14ac:dyDescent="0.3">
      <c r="A36" s="195"/>
      <c r="B36" s="196"/>
      <c r="C36" s="64"/>
      <c r="D36" s="2"/>
      <c r="E36" s="27"/>
      <c r="F36" s="27"/>
      <c r="G36" s="27"/>
      <c r="H36" s="27"/>
      <c r="I36" s="27"/>
      <c r="J36" s="97"/>
    </row>
    <row r="37" spans="1:15" ht="13" x14ac:dyDescent="0.3">
      <c r="A37" s="191" t="s">
        <v>7</v>
      </c>
      <c r="B37" s="192"/>
      <c r="C37" s="64"/>
      <c r="D37" s="64"/>
      <c r="E37" s="131"/>
      <c r="F37" s="131"/>
      <c r="G37" s="131"/>
      <c r="H37" s="131"/>
      <c r="I37" s="131"/>
      <c r="J37" s="132"/>
    </row>
    <row r="38" spans="1:15" ht="13" x14ac:dyDescent="0.3">
      <c r="A38" s="175" t="s">
        <v>126</v>
      </c>
      <c r="B38" s="176"/>
      <c r="C38" s="62"/>
      <c r="D38" s="4"/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91">
        <f>SUM(E38:I38)</f>
        <v>0</v>
      </c>
      <c r="O38" s="31"/>
    </row>
    <row r="39" spans="1:15" ht="13" x14ac:dyDescent="0.3">
      <c r="A39" s="175" t="s">
        <v>127</v>
      </c>
      <c r="B39" s="176"/>
      <c r="C39" s="62"/>
      <c r="D39" s="4"/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91">
        <f>SUM(E39:I39)</f>
        <v>0</v>
      </c>
      <c r="O39" s="31"/>
    </row>
    <row r="40" spans="1:15" ht="13" x14ac:dyDescent="0.3">
      <c r="A40" s="197" t="s">
        <v>128</v>
      </c>
      <c r="B40" s="198"/>
      <c r="C40" s="65"/>
      <c r="D40" s="116"/>
      <c r="E40" s="131">
        <f>ROUND(SUM(E38:E39),0)</f>
        <v>0</v>
      </c>
      <c r="F40" s="27">
        <f>ROUND(SUM(D40:D40),0)</f>
        <v>0</v>
      </c>
      <c r="G40" s="27">
        <f>ROUND(SUM(E40:E40),0)</f>
        <v>0</v>
      </c>
      <c r="H40" s="27">
        <f>ROUND(SUM(F40:F40),0)</f>
        <v>0</v>
      </c>
      <c r="I40" s="27">
        <f>ROUND(SUM(F40:F40),0)</f>
        <v>0</v>
      </c>
      <c r="J40" s="133">
        <f>SUM(E40:I40)</f>
        <v>0</v>
      </c>
    </row>
    <row r="41" spans="1:15" ht="13" x14ac:dyDescent="0.3">
      <c r="A41" s="177"/>
      <c r="B41" s="178"/>
      <c r="C41" s="64"/>
      <c r="D41" s="2"/>
      <c r="E41" s="27"/>
      <c r="F41" s="27"/>
      <c r="G41" s="27"/>
      <c r="H41" s="27"/>
      <c r="I41" s="27"/>
      <c r="J41" s="94"/>
    </row>
    <row r="42" spans="1:15" ht="13" x14ac:dyDescent="0.3">
      <c r="A42" s="177" t="s">
        <v>8</v>
      </c>
      <c r="B42" s="178"/>
      <c r="C42" s="105" t="s">
        <v>86</v>
      </c>
      <c r="D42" s="2"/>
      <c r="E42" s="27"/>
      <c r="F42" s="27"/>
      <c r="G42" s="27"/>
      <c r="H42" s="27"/>
      <c r="I42" s="27"/>
      <c r="J42" s="94"/>
    </row>
    <row r="43" spans="1:15" x14ac:dyDescent="0.25">
      <c r="A43" s="175" t="s">
        <v>13</v>
      </c>
      <c r="B43" s="176"/>
      <c r="C43" s="80">
        <f>'PI Budget - 5Yr'!C43+'Co-PI1 Budget - 5Yr'!C43+'Co-PI2 Budget - 5Yr'!C43+'Co-PI3 Budget - 5Yr'!C43+'Co-PI4 Budget - 5Yr'!C43+'Co-PI5 Budget - 5Yr'!C43</f>
        <v>0</v>
      </c>
      <c r="D43" s="4"/>
      <c r="E43" s="27">
        <f>'PI Budget - 5Yr'!E43+'Co-PI1 Budget - 5Yr'!E43+'Co-PI2 Budget - 5Yr'!E43+'Co-PI3 Budget - 5Yr'!E43+'Co-PI4 Budget - 5Yr'!E43+'Co-PI5 Budget - 5Yr'!E43</f>
        <v>0</v>
      </c>
      <c r="F43" s="27">
        <f>'PI Budget - 5Yr'!F43+'Co-PI1 Budget - 5Yr'!F43+'Co-PI2 Budget - 5Yr'!F43+'Co-PI3 Budget - 5Yr'!F43+'Co-PI4 Budget - 5Yr'!F43+'Co-PI5 Budget - 5Yr'!F43</f>
        <v>0</v>
      </c>
      <c r="G43" s="27">
        <f>'PI Budget - 5Yr'!G43+'Co-PI1 Budget - 5Yr'!G43+'Co-PI2 Budget - 5Yr'!G43+'Co-PI3 Budget - 5Yr'!G43+'Co-PI4 Budget - 5Yr'!G43+'Co-PI5 Budget - 5Yr'!G43</f>
        <v>0</v>
      </c>
      <c r="H43" s="27">
        <f>'PI Budget - 5Yr'!G43+'Co-PI1 Budget - 5Yr'!G43+'Co-PI2 Budget - 5Yr'!G43+'Co-PI3 Budget - 5Yr'!G43+'Co-PI4 Budget - 5Yr'!G43+'Co-PI5 Budget - 5Yr'!G43</f>
        <v>0</v>
      </c>
      <c r="I43" s="27">
        <f>'PI Budget - 5Yr'!I43+'Co-PI1 Budget - 5Yr'!I43+'Co-PI2 Budget - 5Yr'!I43+'Co-PI3 Budget - 5Yr'!I43+'Co-PI4 Budget - 5Yr'!I43+'Co-PI5 Budget - 5Yr'!I43</f>
        <v>0</v>
      </c>
      <c r="J43" s="91">
        <f>'PI Budget - 5Yr'!J43+'Co-PI1 Budget - 5Yr'!J43+'Co-PI2 Budget - 5Yr'!J43+'Co-PI3 Budget - 5Yr'!J43+'Co-PI4 Budget - 5Yr'!J43+'Co-PI5 Budget - 5Yr'!J43</f>
        <v>0</v>
      </c>
    </row>
    <row r="44" spans="1:15" x14ac:dyDescent="0.25">
      <c r="A44" s="175" t="s">
        <v>14</v>
      </c>
      <c r="B44" s="176"/>
      <c r="C44" s="80">
        <f>'PI Budget - 5Yr'!C44+'Co-PI1 Budget - 5Yr'!C44+'Co-PI2 Budget - 5Yr'!C44+'Co-PI3 Budget - 5Yr'!C44+'Co-PI4 Budget - 5Yr'!C44+'Co-PI5 Budget - 5Yr'!C44</f>
        <v>0</v>
      </c>
      <c r="D44" s="4"/>
      <c r="E44" s="27">
        <f>'PI Budget - 5Yr'!E44+'Co-PI1 Budget - 5Yr'!E44+'Co-PI2 Budget - 5Yr'!E44+'Co-PI3 Budget - 5Yr'!E44+'Co-PI4 Budget - 5Yr'!E44+'Co-PI5 Budget - 5Yr'!E44</f>
        <v>0</v>
      </c>
      <c r="F44" s="27">
        <f>'PI Budget - 5Yr'!F44+'Co-PI1 Budget - 5Yr'!F44+'Co-PI2 Budget - 5Yr'!F44+'Co-PI3 Budget - 5Yr'!F44+'Co-PI4 Budget - 5Yr'!F44+'Co-PI5 Budget - 5Yr'!F44</f>
        <v>0</v>
      </c>
      <c r="G44" s="27">
        <f>'PI Budget - 5Yr'!G44+'Co-PI1 Budget - 5Yr'!G44+'Co-PI2 Budget - 5Yr'!G44+'Co-PI3 Budget - 5Yr'!G44+'Co-PI4 Budget - 5Yr'!G44+'Co-PI5 Budget - 5Yr'!G44</f>
        <v>0</v>
      </c>
      <c r="H44" s="27">
        <f>'PI Budget - 5Yr'!G44+'Co-PI1 Budget - 5Yr'!G44+'Co-PI2 Budget - 5Yr'!G44+'Co-PI3 Budget - 5Yr'!G44+'Co-PI4 Budget - 5Yr'!G44+'Co-PI5 Budget - 5Yr'!G44</f>
        <v>0</v>
      </c>
      <c r="I44" s="27">
        <f>'PI Budget - 5Yr'!I44+'Co-PI1 Budget - 5Yr'!I44+'Co-PI2 Budget - 5Yr'!I44+'Co-PI3 Budget - 5Yr'!I44+'Co-PI4 Budget - 5Yr'!I44+'Co-PI5 Budget - 5Yr'!I44</f>
        <v>0</v>
      </c>
      <c r="J44" s="91">
        <f>'PI Budget - 5Yr'!J44+'Co-PI1 Budget - 5Yr'!J44+'Co-PI2 Budget - 5Yr'!J44+'Co-PI3 Budget - 5Yr'!J44+'Co-PI4 Budget - 5Yr'!J44+'Co-PI5 Budget - 5Yr'!J44</f>
        <v>0</v>
      </c>
    </row>
    <row r="45" spans="1:15" ht="13" x14ac:dyDescent="0.3">
      <c r="A45" s="197" t="s">
        <v>25</v>
      </c>
      <c r="B45" s="198"/>
      <c r="C45" s="65"/>
      <c r="D45" s="116"/>
      <c r="E45" s="131">
        <f>'PI Budget - 5Yr'!E45+'Co-PI1 Budget - 5Yr'!E45+'Co-PI2 Budget - 5Yr'!E45+'Co-PI3 Budget - 5Yr'!E45+'Co-PI4 Budget - 5Yr'!E45+'Co-PI5 Budget - 5Yr'!E45</f>
        <v>0</v>
      </c>
      <c r="F45" s="131">
        <f>'PI Budget - 5Yr'!F45+'Co-PI1 Budget - 5Yr'!F45+'Co-PI2 Budget - 5Yr'!F45+'Co-PI3 Budget - 5Yr'!F45+'Co-PI4 Budget - 5Yr'!F45+'Co-PI5 Budget - 5Yr'!F45</f>
        <v>0</v>
      </c>
      <c r="G45" s="131">
        <f>'PI Budget - 5Yr'!G45+'Co-PI1 Budget - 5Yr'!G45+'Co-PI2 Budget - 5Yr'!G45+'Co-PI3 Budget - 5Yr'!G45+'Co-PI4 Budget - 5Yr'!G45+'Co-PI5 Budget - 5Yr'!G45</f>
        <v>0</v>
      </c>
      <c r="H45" s="131">
        <f>'PI Budget - 5Yr'!G45+'Co-PI1 Budget - 5Yr'!G45+'Co-PI2 Budget - 5Yr'!G45+'Co-PI3 Budget - 5Yr'!G45+'Co-PI4 Budget - 5Yr'!G45+'Co-PI5 Budget - 5Yr'!G45</f>
        <v>0</v>
      </c>
      <c r="I45" s="131">
        <f>'PI Budget - 5Yr'!I45+'Co-PI1 Budget - 5Yr'!I45+'Co-PI2 Budget - 5Yr'!I45+'Co-PI3 Budget - 5Yr'!I45+'Co-PI4 Budget - 5Yr'!I45+'Co-PI5 Budget - 5Yr'!I45</f>
        <v>0</v>
      </c>
      <c r="J45" s="133">
        <f>'PI Budget - 5Yr'!J45+'Co-PI1 Budget - 5Yr'!J45+'Co-PI2 Budget - 5Yr'!J45+'Co-PI3 Budget - 5Yr'!J45+'Co-PI4 Budget - 5Yr'!J45+'Co-PI5 Budget - 5Yr'!J45</f>
        <v>0</v>
      </c>
    </row>
    <row r="46" spans="1:15" ht="13" x14ac:dyDescent="0.3">
      <c r="A46" s="199"/>
      <c r="B46" s="200"/>
      <c r="C46" s="65"/>
      <c r="D46" s="117"/>
      <c r="E46" s="27"/>
      <c r="F46" s="27"/>
      <c r="G46" s="27"/>
      <c r="H46" s="27"/>
      <c r="I46" s="27"/>
      <c r="J46" s="97"/>
    </row>
    <row r="47" spans="1:15" ht="12.75" customHeight="1" x14ac:dyDescent="0.3">
      <c r="A47" s="177" t="s">
        <v>9</v>
      </c>
      <c r="B47" s="178"/>
      <c r="C47" s="64"/>
      <c r="D47" s="2"/>
      <c r="E47" s="27"/>
      <c r="F47" s="27"/>
      <c r="G47" s="27"/>
      <c r="H47" s="27"/>
      <c r="I47" s="27"/>
      <c r="J47" s="94"/>
    </row>
    <row r="48" spans="1:15" ht="12.75" customHeight="1" x14ac:dyDescent="0.25">
      <c r="A48" s="175" t="s">
        <v>15</v>
      </c>
      <c r="B48" s="176"/>
      <c r="C48" s="62"/>
      <c r="D48" s="4"/>
      <c r="E48" s="27">
        <f>'PI Budget - 5Yr'!E48+'Co-PI1 Budget - 5Yr'!E48+'Co-PI2 Budget - 5Yr'!E48+'Co-PI3 Budget - 5Yr'!E48+'Co-PI4 Budget - 5Yr'!E48+'Co-PI5 Budget - 5Yr'!E48</f>
        <v>0</v>
      </c>
      <c r="F48" s="27">
        <f>'PI Budget - 5Yr'!F48+'Co-PI1 Budget - 5Yr'!F48+'Co-PI2 Budget - 5Yr'!F48+'Co-PI3 Budget - 5Yr'!F48+'Co-PI4 Budget - 5Yr'!F48+'Co-PI5 Budget - 5Yr'!F48</f>
        <v>0</v>
      </c>
      <c r="G48" s="27">
        <f>'PI Budget - 5Yr'!G48+'Co-PI1 Budget - 5Yr'!G48+'Co-PI2 Budget - 5Yr'!G48+'Co-PI3 Budget - 5Yr'!G48+'Co-PI4 Budget - 5Yr'!G48+'Co-PI5 Budget - 5Yr'!G48</f>
        <v>0</v>
      </c>
      <c r="H48" s="27">
        <f>'PI Budget - 5Yr'!G48+'Co-PI1 Budget - 5Yr'!G48+'Co-PI2 Budget - 5Yr'!G48+'Co-PI3 Budget - 5Yr'!G48+'Co-PI4 Budget - 5Yr'!G48+'Co-PI5 Budget - 5Yr'!G48</f>
        <v>0</v>
      </c>
      <c r="I48" s="27">
        <f>'PI Budget - 5Yr'!I48+'Co-PI1 Budget - 5Yr'!I48+'Co-PI2 Budget - 5Yr'!I48+'Co-PI3 Budget - 5Yr'!I48+'Co-PI4 Budget - 5Yr'!I48+'Co-PI5 Budget - 5Yr'!I48</f>
        <v>0</v>
      </c>
      <c r="J48" s="91">
        <f>'PI Budget - 5Yr'!J48+'Co-PI1 Budget - 5Yr'!J48+'Co-PI2 Budget - 5Yr'!J48+'Co-PI3 Budget - 5Yr'!J48+'Co-PI4 Budget - 5Yr'!J48+'Co-PI5 Budget - 5Yr'!J48</f>
        <v>0</v>
      </c>
    </row>
    <row r="49" spans="1:17" ht="12.75" customHeight="1" x14ac:dyDescent="0.25">
      <c r="A49" s="175" t="s">
        <v>16</v>
      </c>
      <c r="B49" s="176"/>
      <c r="C49" s="62"/>
      <c r="D49" s="4"/>
      <c r="E49" s="27">
        <f>'PI Budget - 5Yr'!E49+'Co-PI1 Budget - 5Yr'!E49+'Co-PI2 Budget - 5Yr'!E49+'Co-PI3 Budget - 5Yr'!E49+'Co-PI4 Budget - 5Yr'!E49+'Co-PI5 Budget - 5Yr'!E49</f>
        <v>0</v>
      </c>
      <c r="F49" s="27">
        <f>'PI Budget - 5Yr'!F49+'Co-PI1 Budget - 5Yr'!F49+'Co-PI2 Budget - 5Yr'!F49+'Co-PI3 Budget - 5Yr'!F49+'Co-PI4 Budget - 5Yr'!F49+'Co-PI5 Budget - 5Yr'!F49</f>
        <v>0</v>
      </c>
      <c r="G49" s="27">
        <f>'PI Budget - 5Yr'!G49+'Co-PI1 Budget - 5Yr'!G49+'Co-PI2 Budget - 5Yr'!G49+'Co-PI3 Budget - 5Yr'!G49+'Co-PI4 Budget - 5Yr'!G49+'Co-PI5 Budget - 5Yr'!G49</f>
        <v>0</v>
      </c>
      <c r="H49" s="27">
        <f>'PI Budget - 5Yr'!G49+'Co-PI1 Budget - 5Yr'!G49+'Co-PI2 Budget - 5Yr'!G49+'Co-PI3 Budget - 5Yr'!G49+'Co-PI4 Budget - 5Yr'!G49+'Co-PI5 Budget - 5Yr'!G49</f>
        <v>0</v>
      </c>
      <c r="I49" s="27">
        <f>'PI Budget - 5Yr'!I49+'Co-PI1 Budget - 5Yr'!I49+'Co-PI2 Budget - 5Yr'!I49+'Co-PI3 Budget - 5Yr'!I49+'Co-PI4 Budget - 5Yr'!I49+'Co-PI5 Budget - 5Yr'!I49</f>
        <v>0</v>
      </c>
      <c r="J49" s="91">
        <f>'PI Budget - 5Yr'!J49+'Co-PI1 Budget - 5Yr'!J49+'Co-PI2 Budget - 5Yr'!J49+'Co-PI3 Budget - 5Yr'!J49+'Co-PI4 Budget - 5Yr'!J49+'Co-PI5 Budget - 5Yr'!J49</f>
        <v>0</v>
      </c>
    </row>
    <row r="50" spans="1:17" ht="12.75" customHeight="1" x14ac:dyDescent="0.25">
      <c r="A50" s="175" t="s">
        <v>17</v>
      </c>
      <c r="B50" s="176"/>
      <c r="C50" s="62"/>
      <c r="D50" s="4"/>
      <c r="E50" s="27">
        <f>'PI Budget - 5Yr'!E50+'Co-PI1 Budget - 5Yr'!E50+'Co-PI2 Budget - 5Yr'!E50+'Co-PI3 Budget - 5Yr'!E50+'Co-PI4 Budget - 5Yr'!E50+'Co-PI5 Budget - 5Yr'!E50</f>
        <v>0</v>
      </c>
      <c r="F50" s="27">
        <f>'PI Budget - 5Yr'!F50+'Co-PI1 Budget - 5Yr'!F50+'Co-PI2 Budget - 5Yr'!F50+'Co-PI3 Budget - 5Yr'!F50+'Co-PI4 Budget - 5Yr'!F50+'Co-PI5 Budget - 5Yr'!F50</f>
        <v>0</v>
      </c>
      <c r="G50" s="27">
        <f>'PI Budget - 5Yr'!G50+'Co-PI1 Budget - 5Yr'!G50+'Co-PI2 Budget - 5Yr'!G50+'Co-PI3 Budget - 5Yr'!G50+'Co-PI4 Budget - 5Yr'!G50+'Co-PI5 Budget - 5Yr'!G50</f>
        <v>0</v>
      </c>
      <c r="H50" s="27">
        <f>'PI Budget - 5Yr'!G50+'Co-PI1 Budget - 5Yr'!G50+'Co-PI2 Budget - 5Yr'!G50+'Co-PI3 Budget - 5Yr'!G50+'Co-PI4 Budget - 5Yr'!G50+'Co-PI5 Budget - 5Yr'!G50</f>
        <v>0</v>
      </c>
      <c r="I50" s="27">
        <f>'PI Budget - 5Yr'!I50+'Co-PI1 Budget - 5Yr'!I50+'Co-PI2 Budget - 5Yr'!I50+'Co-PI3 Budget - 5Yr'!I50+'Co-PI4 Budget - 5Yr'!I50+'Co-PI5 Budget - 5Yr'!I50</f>
        <v>0</v>
      </c>
      <c r="J50" s="91">
        <f>'PI Budget - 5Yr'!J50+'Co-PI1 Budget - 5Yr'!J50+'Co-PI2 Budget - 5Yr'!J50+'Co-PI3 Budget - 5Yr'!J50+'Co-PI4 Budget - 5Yr'!J50+'Co-PI5 Budget - 5Yr'!J50</f>
        <v>0</v>
      </c>
    </row>
    <row r="51" spans="1:17" ht="12.75" customHeight="1" x14ac:dyDescent="0.25">
      <c r="A51" s="175" t="s">
        <v>18</v>
      </c>
      <c r="B51" s="176"/>
      <c r="C51" s="62"/>
      <c r="D51" s="4"/>
      <c r="E51" s="27">
        <f>'PI Budget - 5Yr'!E51+'Co-PI1 Budget - 5Yr'!E51+'Co-PI2 Budget - 5Yr'!E51+'Co-PI3 Budget - 5Yr'!E51+'Co-PI4 Budget - 5Yr'!E51+'Co-PI5 Budget - 5Yr'!E51</f>
        <v>0</v>
      </c>
      <c r="F51" s="27">
        <f>'PI Budget - 5Yr'!F51+'Co-PI1 Budget - 5Yr'!F51+'Co-PI2 Budget - 5Yr'!F51+'Co-PI3 Budget - 5Yr'!F51+'Co-PI4 Budget - 5Yr'!F51+'Co-PI5 Budget - 5Yr'!F51</f>
        <v>0</v>
      </c>
      <c r="G51" s="27">
        <f>'PI Budget - 5Yr'!G51+'Co-PI1 Budget - 5Yr'!G51+'Co-PI2 Budget - 5Yr'!G51+'Co-PI3 Budget - 5Yr'!G51+'Co-PI4 Budget - 5Yr'!G51+'Co-PI5 Budget - 5Yr'!G51</f>
        <v>0</v>
      </c>
      <c r="H51" s="27">
        <f>'PI Budget - 5Yr'!G51+'Co-PI1 Budget - 5Yr'!G51+'Co-PI2 Budget - 5Yr'!G51+'Co-PI3 Budget - 5Yr'!G51+'Co-PI4 Budget - 5Yr'!G51+'Co-PI5 Budget - 5Yr'!G51</f>
        <v>0</v>
      </c>
      <c r="I51" s="27">
        <f>'PI Budget - 5Yr'!I51+'Co-PI1 Budget - 5Yr'!I51+'Co-PI2 Budget - 5Yr'!I51+'Co-PI3 Budget - 5Yr'!I51+'Co-PI4 Budget - 5Yr'!I51+'Co-PI5 Budget - 5Yr'!I51</f>
        <v>0</v>
      </c>
      <c r="J51" s="91">
        <f>'PI Budget - 5Yr'!J51+'Co-PI1 Budget - 5Yr'!J51+'Co-PI2 Budget - 5Yr'!J51+'Co-PI3 Budget - 5Yr'!J51+'Co-PI4 Budget - 5Yr'!J51+'Co-PI5 Budget - 5Yr'!J51</f>
        <v>0</v>
      </c>
    </row>
    <row r="52" spans="1:17" ht="12.75" customHeight="1" x14ac:dyDescent="0.25">
      <c r="A52" s="175" t="s">
        <v>19</v>
      </c>
      <c r="B52" s="176"/>
      <c r="C52" s="62"/>
      <c r="D52" s="4"/>
      <c r="E52" s="27">
        <f>'PI Budget - 5Yr'!E52+'Co-PI1 Budget - 5Yr'!E52+'Co-PI2 Budget - 5Yr'!E52+'Co-PI3 Budget - 5Yr'!E52+'Co-PI4 Budget - 5Yr'!E52+'Co-PI5 Budget - 5Yr'!E52</f>
        <v>0</v>
      </c>
      <c r="F52" s="27">
        <f>'PI Budget - 5Yr'!F52+'Co-PI1 Budget - 5Yr'!F52+'Co-PI2 Budget - 5Yr'!F52+'Co-PI3 Budget - 5Yr'!F52+'Co-PI4 Budget - 5Yr'!F52+'Co-PI5 Budget - 5Yr'!F52</f>
        <v>0</v>
      </c>
      <c r="G52" s="27">
        <f>'PI Budget - 5Yr'!G52+'Co-PI1 Budget - 5Yr'!G52+'Co-PI2 Budget - 5Yr'!G52+'Co-PI3 Budget - 5Yr'!G52+'Co-PI4 Budget - 5Yr'!G52+'Co-PI5 Budget - 5Yr'!G52</f>
        <v>0</v>
      </c>
      <c r="H52" s="27">
        <f>'PI Budget - 5Yr'!G52+'Co-PI1 Budget - 5Yr'!G52+'Co-PI2 Budget - 5Yr'!G52+'Co-PI3 Budget - 5Yr'!G52+'Co-PI4 Budget - 5Yr'!G52+'Co-PI5 Budget - 5Yr'!G52</f>
        <v>0</v>
      </c>
      <c r="I52" s="27">
        <f>'PI Budget - 5Yr'!I52+'Co-PI1 Budget - 5Yr'!I52+'Co-PI2 Budget - 5Yr'!I52+'Co-PI3 Budget - 5Yr'!I52+'Co-PI4 Budget - 5Yr'!I52+'Co-PI5 Budget - 5Yr'!I52</f>
        <v>0</v>
      </c>
      <c r="J52" s="91">
        <f>'PI Budget - 5Yr'!J52+'Co-PI1 Budget - 5Yr'!J52+'Co-PI2 Budget - 5Yr'!J52+'Co-PI3 Budget - 5Yr'!J52+'Co-PI4 Budget - 5Yr'!J52+'Co-PI5 Budget - 5Yr'!J52</f>
        <v>0</v>
      </c>
    </row>
    <row r="53" spans="1:17" ht="12.75" customHeight="1" x14ac:dyDescent="0.3">
      <c r="A53" s="197" t="s">
        <v>24</v>
      </c>
      <c r="B53" s="198"/>
      <c r="C53" s="65"/>
      <c r="D53" s="116"/>
      <c r="E53" s="27">
        <f>'PI Budget - 5Yr'!E53+'Co-PI1 Budget - 5Yr'!E53+'Co-PI2 Budget - 5Yr'!E53+'Co-PI3 Budget - 5Yr'!E53+'Co-PI4 Budget - 5Yr'!E53+'Co-PI5 Budget - 5Yr'!E53</f>
        <v>0</v>
      </c>
      <c r="F53" s="27">
        <f>'PI Budget - 5Yr'!F53+'Co-PI1 Budget - 5Yr'!F53+'Co-PI2 Budget - 5Yr'!F53+'Co-PI3 Budget - 5Yr'!F53+'Co-PI4 Budget - 5Yr'!F53+'Co-PI5 Budget - 5Yr'!F53</f>
        <v>0</v>
      </c>
      <c r="G53" s="27">
        <f>'PI Budget - 5Yr'!G53+'Co-PI1 Budget - 5Yr'!G53+'Co-PI2 Budget - 5Yr'!G53+'Co-PI3 Budget - 5Yr'!G53+'Co-PI4 Budget - 5Yr'!G53+'Co-PI5 Budget - 5Yr'!G53</f>
        <v>0</v>
      </c>
      <c r="H53" s="27">
        <f>'PI Budget - 5Yr'!G53+'Co-PI1 Budget - 5Yr'!G53+'Co-PI2 Budget - 5Yr'!G53+'Co-PI3 Budget - 5Yr'!G53+'Co-PI4 Budget - 5Yr'!G53+'Co-PI5 Budget - 5Yr'!G53</f>
        <v>0</v>
      </c>
      <c r="I53" s="27">
        <f>'PI Budget - 5Yr'!I53+'Co-PI1 Budget - 5Yr'!I53+'Co-PI2 Budget - 5Yr'!I53+'Co-PI3 Budget - 5Yr'!I53+'Co-PI4 Budget - 5Yr'!I53+'Co-PI5 Budget - 5Yr'!I53</f>
        <v>0</v>
      </c>
      <c r="J53" s="91">
        <f>'PI Budget - 5Yr'!J53+'Co-PI1 Budget - 5Yr'!J53+'Co-PI2 Budget - 5Yr'!J53+'Co-PI3 Budget - 5Yr'!J53+'Co-PI4 Budget - 5Yr'!J53+'Co-PI5 Budget - 5Yr'!J53</f>
        <v>0</v>
      </c>
    </row>
    <row r="54" spans="1:17" ht="12.75" customHeight="1" x14ac:dyDescent="0.3">
      <c r="A54" s="199"/>
      <c r="B54" s="200"/>
      <c r="C54" s="65"/>
      <c r="D54" s="117"/>
      <c r="E54" s="27"/>
      <c r="F54" s="27"/>
      <c r="G54" s="27"/>
      <c r="H54" s="27"/>
      <c r="I54" s="27"/>
      <c r="J54" s="97"/>
    </row>
    <row r="55" spans="1:17" ht="13" x14ac:dyDescent="0.3">
      <c r="A55" s="193" t="s">
        <v>10</v>
      </c>
      <c r="B55" s="194"/>
      <c r="C55" s="107"/>
      <c r="D55" s="5"/>
      <c r="E55" s="27"/>
      <c r="F55" s="27"/>
      <c r="G55" s="27"/>
      <c r="H55" s="27"/>
      <c r="I55" s="27"/>
      <c r="J55" s="94"/>
    </row>
    <row r="56" spans="1:17" x14ac:dyDescent="0.25">
      <c r="A56" s="175" t="s">
        <v>20</v>
      </c>
      <c r="B56" s="176"/>
      <c r="C56" s="62"/>
      <c r="D56" s="4"/>
      <c r="E56" s="27">
        <f>'PI Budget - 5Yr'!E56+'Co-PI1 Budget - 5Yr'!E56+'Co-PI2 Budget - 5Yr'!E56+'Co-PI3 Budget - 5Yr'!E56+'Co-PI4 Budget - 5Yr'!E56+'Co-PI5 Budget - 5Yr'!E56</f>
        <v>0</v>
      </c>
      <c r="F56" s="27">
        <f>'PI Budget - 5Yr'!F56+'Co-PI1 Budget - 5Yr'!F56+'Co-PI2 Budget - 5Yr'!F56+'Co-PI3 Budget - 5Yr'!F56+'Co-PI4 Budget - 5Yr'!F56+'Co-PI5 Budget - 5Yr'!F56</f>
        <v>0</v>
      </c>
      <c r="G56" s="27">
        <f>'PI Budget - 5Yr'!G56+'Co-PI1 Budget - 5Yr'!G56+'Co-PI2 Budget - 5Yr'!G56+'Co-PI3 Budget - 5Yr'!G56+'Co-PI4 Budget - 5Yr'!G56+'Co-PI5 Budget - 5Yr'!G56</f>
        <v>0</v>
      </c>
      <c r="H56" s="27">
        <f>'PI Budget - 5Yr'!G56+'Co-PI1 Budget - 5Yr'!G56+'Co-PI2 Budget - 5Yr'!G56+'Co-PI3 Budget - 5Yr'!G56+'Co-PI4 Budget - 5Yr'!G56+'Co-PI5 Budget - 5Yr'!G56</f>
        <v>0</v>
      </c>
      <c r="I56" s="27">
        <f>'PI Budget - 5Yr'!I56+'Co-PI1 Budget - 5Yr'!I56+'Co-PI2 Budget - 5Yr'!I56+'Co-PI3 Budget - 5Yr'!I56+'Co-PI4 Budget - 5Yr'!I56+'Co-PI5 Budget - 5Yr'!I56</f>
        <v>0</v>
      </c>
      <c r="J56" s="91">
        <f>'PI Budget - 5Yr'!J56+'Co-PI1 Budget - 5Yr'!J56+'Co-PI2 Budget - 5Yr'!J56+'Co-PI3 Budget - 5Yr'!J56+'Co-PI4 Budget - 5Yr'!J56+'Co-PI5 Budget - 5Yr'!J56</f>
        <v>0</v>
      </c>
    </row>
    <row r="57" spans="1:17" x14ac:dyDescent="0.25">
      <c r="A57" s="175" t="s">
        <v>45</v>
      </c>
      <c r="B57" s="176"/>
      <c r="C57" s="62"/>
      <c r="D57" s="4"/>
      <c r="E57" s="27">
        <f>'PI Budget - 5Yr'!E57+'Co-PI1 Budget - 5Yr'!E57+'Co-PI2 Budget - 5Yr'!E57+'Co-PI3 Budget - 5Yr'!E57+'Co-PI4 Budget - 5Yr'!E57+'Co-PI5 Budget - 5Yr'!E57</f>
        <v>0</v>
      </c>
      <c r="F57" s="27">
        <f>'PI Budget - 5Yr'!F57+'Co-PI1 Budget - 5Yr'!F57+'Co-PI2 Budget - 5Yr'!F57+'Co-PI3 Budget - 5Yr'!F57+'Co-PI4 Budget - 5Yr'!F57+'Co-PI5 Budget - 5Yr'!F57</f>
        <v>0</v>
      </c>
      <c r="G57" s="27">
        <f>'PI Budget - 5Yr'!G57+'Co-PI1 Budget - 5Yr'!G57+'Co-PI2 Budget - 5Yr'!G57+'Co-PI3 Budget - 5Yr'!G57+'Co-PI4 Budget - 5Yr'!G57+'Co-PI5 Budget - 5Yr'!G57</f>
        <v>0</v>
      </c>
      <c r="H57" s="27">
        <f>'PI Budget - 5Yr'!G57+'Co-PI1 Budget - 5Yr'!G57+'Co-PI2 Budget - 5Yr'!G57+'Co-PI3 Budget - 5Yr'!G57+'Co-PI4 Budget - 5Yr'!G57+'Co-PI5 Budget - 5Yr'!G57</f>
        <v>0</v>
      </c>
      <c r="I57" s="27">
        <f>'PI Budget - 5Yr'!I57+'Co-PI1 Budget - 5Yr'!I57+'Co-PI2 Budget - 5Yr'!I57+'Co-PI3 Budget - 5Yr'!I57+'Co-PI4 Budget - 5Yr'!I57+'Co-PI5 Budget - 5Yr'!I57</f>
        <v>0</v>
      </c>
      <c r="J57" s="91">
        <f>'PI Budget - 5Yr'!J57+'Co-PI1 Budget - 5Yr'!J57+'Co-PI2 Budget - 5Yr'!J57+'Co-PI3 Budget - 5Yr'!J57+'Co-PI4 Budget - 5Yr'!J57+'Co-PI5 Budget - 5Yr'!J57</f>
        <v>0</v>
      </c>
    </row>
    <row r="58" spans="1:17" x14ac:dyDescent="0.25">
      <c r="A58" s="175" t="s">
        <v>21</v>
      </c>
      <c r="B58" s="176"/>
      <c r="C58" s="62"/>
      <c r="D58" s="4"/>
      <c r="E58" s="27">
        <f>'PI Budget - 5Yr'!E58+'Co-PI1 Budget - 5Yr'!E58+'Co-PI2 Budget - 5Yr'!E58+'Co-PI3 Budget - 5Yr'!E58+'Co-PI4 Budget - 5Yr'!E58+'Co-PI5 Budget - 5Yr'!E58</f>
        <v>0</v>
      </c>
      <c r="F58" s="27">
        <f>'PI Budget - 5Yr'!F58+'Co-PI1 Budget - 5Yr'!F58+'Co-PI2 Budget - 5Yr'!F58+'Co-PI3 Budget - 5Yr'!F58+'Co-PI4 Budget - 5Yr'!F58+'Co-PI5 Budget - 5Yr'!F58</f>
        <v>0</v>
      </c>
      <c r="G58" s="27">
        <f>'PI Budget - 5Yr'!G58+'Co-PI1 Budget - 5Yr'!G58+'Co-PI2 Budget - 5Yr'!G58+'Co-PI3 Budget - 5Yr'!G58+'Co-PI4 Budget - 5Yr'!G58+'Co-PI5 Budget - 5Yr'!G58</f>
        <v>0</v>
      </c>
      <c r="H58" s="27">
        <f>'PI Budget - 5Yr'!G58+'Co-PI1 Budget - 5Yr'!G58+'Co-PI2 Budget - 5Yr'!G58+'Co-PI3 Budget - 5Yr'!G58+'Co-PI4 Budget - 5Yr'!G58+'Co-PI5 Budget - 5Yr'!G58</f>
        <v>0</v>
      </c>
      <c r="I58" s="27">
        <f>'PI Budget - 5Yr'!I58+'Co-PI1 Budget - 5Yr'!I58+'Co-PI2 Budget - 5Yr'!I58+'Co-PI3 Budget - 5Yr'!I58+'Co-PI4 Budget - 5Yr'!I58+'Co-PI5 Budget - 5Yr'!I58</f>
        <v>0</v>
      </c>
      <c r="J58" s="91">
        <f>'PI Budget - 5Yr'!J58+'Co-PI1 Budget - 5Yr'!J58+'Co-PI2 Budget - 5Yr'!J58+'Co-PI3 Budget - 5Yr'!J58+'Co-PI4 Budget - 5Yr'!J58+'Co-PI5 Budget - 5Yr'!J58</f>
        <v>0</v>
      </c>
    </row>
    <row r="59" spans="1:17" x14ac:dyDescent="0.25">
      <c r="A59" s="175" t="s">
        <v>22</v>
      </c>
      <c r="B59" s="176"/>
      <c r="C59" s="62"/>
      <c r="D59" s="4"/>
      <c r="E59" s="27">
        <f>'PI Budget - 5Yr'!E59+'Co-PI1 Budget - 5Yr'!E59+'Co-PI2 Budget - 5Yr'!E59+'Co-PI3 Budget - 5Yr'!E59+'Co-PI4 Budget - 5Yr'!E59+'Co-PI5 Budget - 5Yr'!E59</f>
        <v>0</v>
      </c>
      <c r="F59" s="27">
        <f>'PI Budget - 5Yr'!F59+'Co-PI1 Budget - 5Yr'!F59+'Co-PI2 Budget - 5Yr'!F59+'Co-PI3 Budget - 5Yr'!F59+'Co-PI4 Budget - 5Yr'!F59+'Co-PI5 Budget - 5Yr'!F59</f>
        <v>0</v>
      </c>
      <c r="G59" s="27">
        <f>'PI Budget - 5Yr'!G59+'Co-PI1 Budget - 5Yr'!G59+'Co-PI2 Budget - 5Yr'!G59+'Co-PI3 Budget - 5Yr'!G59+'Co-PI4 Budget - 5Yr'!G59+'Co-PI5 Budget - 5Yr'!G59</f>
        <v>0</v>
      </c>
      <c r="H59" s="27">
        <f>'PI Budget - 5Yr'!G59+'Co-PI1 Budget - 5Yr'!G59+'Co-PI2 Budget - 5Yr'!G59+'Co-PI3 Budget - 5Yr'!G59+'Co-PI4 Budget - 5Yr'!G59+'Co-PI5 Budget - 5Yr'!G59</f>
        <v>0</v>
      </c>
      <c r="I59" s="27">
        <f>'PI Budget - 5Yr'!I59+'Co-PI1 Budget - 5Yr'!I59+'Co-PI2 Budget - 5Yr'!I59+'Co-PI3 Budget - 5Yr'!I59+'Co-PI4 Budget - 5Yr'!I59+'Co-PI5 Budget - 5Yr'!I59</f>
        <v>0</v>
      </c>
      <c r="J59" s="91">
        <f>'PI Budget - 5Yr'!J59+'Co-PI1 Budget - 5Yr'!J59+'Co-PI2 Budget - 5Yr'!J59+'Co-PI3 Budget - 5Yr'!J59+'Co-PI4 Budget - 5Yr'!J59+'Co-PI5 Budget - 5Yr'!J59</f>
        <v>0</v>
      </c>
    </row>
    <row r="60" spans="1:17" x14ac:dyDescent="0.25">
      <c r="A60" s="175" t="s">
        <v>28</v>
      </c>
      <c r="B60" s="176"/>
      <c r="C60" s="80">
        <f>'PI Budget - 5Yr'!C60+'Co-PI1 Budget - 5Yr'!C60+'Co-PI2 Budget - 5Yr'!C60+'Co-PI3 Budget - 5Yr'!C60+'Co-PI4 Budget - 5Yr'!C60+'Co-PI5 Budget - 5Yr'!C60</f>
        <v>0</v>
      </c>
      <c r="D60" s="4"/>
      <c r="E60" s="27">
        <f>'PI Budget - 5Yr'!E60+'Co-PI1 Budget - 5Yr'!E60+'Co-PI2 Budget - 5Yr'!E60+'Co-PI3 Budget - 5Yr'!E60+'Co-PI4 Budget - 5Yr'!E60+'Co-PI5 Budget - 5Yr'!E60</f>
        <v>0</v>
      </c>
      <c r="F60" s="27">
        <f>'PI Budget - 5Yr'!F60+'Co-PI1 Budget - 5Yr'!F60+'Co-PI2 Budget - 5Yr'!F60+'Co-PI3 Budget - 5Yr'!F60+'Co-PI4 Budget - 5Yr'!F60+'Co-PI5 Budget - 5Yr'!F60</f>
        <v>0</v>
      </c>
      <c r="G60" s="27">
        <f>'PI Budget - 5Yr'!G60+'Co-PI1 Budget - 5Yr'!G60+'Co-PI2 Budget - 5Yr'!G60+'Co-PI3 Budget - 5Yr'!G60+'Co-PI4 Budget - 5Yr'!G60+'Co-PI5 Budget - 5Yr'!G60</f>
        <v>0</v>
      </c>
      <c r="H60" s="27">
        <f>'PI Budget - 5Yr'!G60+'Co-PI1 Budget - 5Yr'!G60+'Co-PI2 Budget - 5Yr'!G60+'Co-PI3 Budget - 5Yr'!G60+'Co-PI4 Budget - 5Yr'!G60+'Co-PI5 Budget - 5Yr'!G60</f>
        <v>0</v>
      </c>
      <c r="I60" s="27">
        <f>'PI Budget - 5Yr'!I60+'Co-PI1 Budget - 5Yr'!I60+'Co-PI2 Budget - 5Yr'!I60+'Co-PI3 Budget - 5Yr'!I60+'Co-PI4 Budget - 5Yr'!I60+'Co-PI5 Budget - 5Yr'!I60</f>
        <v>0</v>
      </c>
      <c r="J60" s="91">
        <f>'PI Budget - 5Yr'!J60+'Co-PI1 Budget - 5Yr'!J60+'Co-PI2 Budget - 5Yr'!J60+'Co-PI3 Budget - 5Yr'!J60+'Co-PI4 Budget - 5Yr'!J60+'Co-PI5 Budget - 5Yr'!J60</f>
        <v>0</v>
      </c>
    </row>
    <row r="61" spans="1:17" ht="13" x14ac:dyDescent="0.3">
      <c r="A61" s="175" t="s">
        <v>80</v>
      </c>
      <c r="B61" s="176"/>
      <c r="C61" s="63"/>
      <c r="D61" s="4"/>
      <c r="E61" s="27">
        <f>'PI Budget - 5Yr'!E61+'Co-PI1 Budget - 5Yr'!E61+'Co-PI2 Budget - 5Yr'!E61+'Co-PI3 Budget - 5Yr'!E61+'Co-PI4 Budget - 5Yr'!E61+'Co-PI5 Budget - 5Yr'!E61</f>
        <v>0</v>
      </c>
      <c r="F61" s="27">
        <f>'PI Budget - 5Yr'!F61+'Co-PI1 Budget - 5Yr'!F61+'Co-PI2 Budget - 5Yr'!F61+'Co-PI3 Budget - 5Yr'!F61+'Co-PI4 Budget - 5Yr'!F61+'Co-PI5 Budget - 5Yr'!F61</f>
        <v>0</v>
      </c>
      <c r="G61" s="27">
        <f>'PI Budget - 5Yr'!G61+'Co-PI1 Budget - 5Yr'!G61+'Co-PI2 Budget - 5Yr'!G61+'Co-PI3 Budget - 5Yr'!G61+'Co-PI4 Budget - 5Yr'!G61+'Co-PI5 Budget - 5Yr'!G61</f>
        <v>0</v>
      </c>
      <c r="H61" s="27">
        <f>'PI Budget - 5Yr'!G61+'Co-PI1 Budget - 5Yr'!G61+'Co-PI2 Budget - 5Yr'!G61+'Co-PI3 Budget - 5Yr'!G61+'Co-PI4 Budget - 5Yr'!G61+'Co-PI5 Budget - 5Yr'!G61</f>
        <v>0</v>
      </c>
      <c r="I61" s="27">
        <f>'PI Budget - 5Yr'!I61+'Co-PI1 Budget - 5Yr'!I61+'Co-PI2 Budget - 5Yr'!I61+'Co-PI3 Budget - 5Yr'!I61+'Co-PI4 Budget - 5Yr'!I61+'Co-PI5 Budget - 5Yr'!I61</f>
        <v>0</v>
      </c>
      <c r="J61" s="91">
        <f>'PI Budget - 5Yr'!J61+'Co-PI1 Budget - 5Yr'!J61+'Co-PI2 Budget - 5Yr'!J61+'Co-PI3 Budget - 5Yr'!J61+'Co-PI4 Budget - 5Yr'!J61+'Co-PI5 Budget - 5Yr'!J61</f>
        <v>0</v>
      </c>
      <c r="Q61" s="70"/>
    </row>
    <row r="62" spans="1:17" ht="13" x14ac:dyDescent="0.3">
      <c r="A62" s="197" t="s">
        <v>23</v>
      </c>
      <c r="B62" s="198"/>
      <c r="C62" s="65"/>
      <c r="D62" s="116"/>
      <c r="E62" s="131">
        <f>'PI Budget - 5Yr'!E62+'Co-PI1 Budget - 5Yr'!E62+'Co-PI2 Budget - 5Yr'!E62+'Co-PI3 Budget - 5Yr'!E62+'Co-PI4 Budget - 5Yr'!E62+'Co-PI5 Budget - 5Yr'!E62</f>
        <v>0</v>
      </c>
      <c r="F62" s="131">
        <f>'PI Budget - 5Yr'!F62+'Co-PI1 Budget - 5Yr'!F62+'Co-PI2 Budget - 5Yr'!F62+'Co-PI3 Budget - 5Yr'!F62+'Co-PI4 Budget - 5Yr'!F62+'Co-PI5 Budget - 5Yr'!F62</f>
        <v>0</v>
      </c>
      <c r="G62" s="131">
        <f>'PI Budget - 5Yr'!G62+'Co-PI1 Budget - 5Yr'!G62+'Co-PI2 Budget - 5Yr'!G62+'Co-PI3 Budget - 5Yr'!G62+'Co-PI4 Budget - 5Yr'!G62+'Co-PI5 Budget - 5Yr'!G62</f>
        <v>0</v>
      </c>
      <c r="H62" s="131">
        <f>'PI Budget - 5Yr'!G62+'Co-PI1 Budget - 5Yr'!G62+'Co-PI2 Budget - 5Yr'!G62+'Co-PI3 Budget - 5Yr'!G62+'Co-PI4 Budget - 5Yr'!G62+'Co-PI5 Budget - 5Yr'!G62</f>
        <v>0</v>
      </c>
      <c r="I62" s="131">
        <f>'PI Budget - 5Yr'!I62+'Co-PI1 Budget - 5Yr'!I62+'Co-PI2 Budget - 5Yr'!I62+'Co-PI3 Budget - 5Yr'!I62+'Co-PI4 Budget - 5Yr'!I62+'Co-PI5 Budget - 5Yr'!I62</f>
        <v>0</v>
      </c>
      <c r="J62" s="133">
        <f>'PI Budget - 5Yr'!J62+'Co-PI1 Budget - 5Yr'!J62+'Co-PI2 Budget - 5Yr'!J62+'Co-PI3 Budget - 5Yr'!J62+'Co-PI4 Budget - 5Yr'!J62+'Co-PI5 Budget - 5Yr'!J62</f>
        <v>0</v>
      </c>
    </row>
    <row r="63" spans="1:17" ht="13" x14ac:dyDescent="0.3">
      <c r="A63" s="99"/>
      <c r="B63" s="85"/>
      <c r="C63" s="84"/>
      <c r="D63" s="118"/>
      <c r="E63" s="27"/>
      <c r="F63" s="27"/>
      <c r="G63" s="27"/>
      <c r="H63" s="27"/>
      <c r="I63" s="27"/>
      <c r="J63" s="91"/>
    </row>
    <row r="64" spans="1:17" ht="13.5" thickBot="1" x14ac:dyDescent="0.35">
      <c r="A64" s="201" t="s">
        <v>11</v>
      </c>
      <c r="B64" s="202"/>
      <c r="C64" s="160"/>
      <c r="D64" s="160"/>
      <c r="E64" s="161">
        <f>'PI Budget - 5Yr'!E64+'Co-PI1 Budget - 5Yr'!E64+'Co-PI2 Budget - 5Yr'!E64+'Co-PI3 Budget - 5Yr'!E64+'Co-PI4 Budget - 5Yr'!E64+'Co-PI5 Budget - 5Yr'!E64</f>
        <v>0</v>
      </c>
      <c r="F64" s="161">
        <f>'PI Budget - 5Yr'!F64+'Co-PI1 Budget - 5Yr'!F64+'Co-PI2 Budget - 5Yr'!F64+'Co-PI3 Budget - 5Yr'!F64+'Co-PI4 Budget - 5Yr'!F64+'Co-PI5 Budget - 5Yr'!F64</f>
        <v>0</v>
      </c>
      <c r="G64" s="161">
        <f>'PI Budget - 5Yr'!G64+'Co-PI1 Budget - 5Yr'!G64+'Co-PI2 Budget - 5Yr'!G64+'Co-PI3 Budget - 5Yr'!G64+'Co-PI4 Budget - 5Yr'!G64+'Co-PI5 Budget - 5Yr'!G64</f>
        <v>0</v>
      </c>
      <c r="H64" s="161">
        <f>'PI Budget - 5Yr'!G64+'Co-PI1 Budget - 5Yr'!G64+'Co-PI2 Budget - 5Yr'!G64+'Co-PI3 Budget - 5Yr'!G64+'Co-PI4 Budget - 5Yr'!G64+'Co-PI5 Budget - 5Yr'!G64</f>
        <v>0</v>
      </c>
      <c r="I64" s="161">
        <f>'PI Budget - 5Yr'!I64+'Co-PI1 Budget - 5Yr'!I64+'Co-PI2 Budget - 5Yr'!I64+'Co-PI3 Budget - 5Yr'!I64+'Co-PI4 Budget - 5Yr'!I64+'Co-PI5 Budget - 5Yr'!I64</f>
        <v>0</v>
      </c>
      <c r="J64" s="162">
        <f>'PI Budget - 5Yr'!J64+'Co-PI1 Budget - 5Yr'!J64+'Co-PI2 Budget - 5Yr'!J64+'Co-PI3 Budget - 5Yr'!J64+'Co-PI4 Budget - 5Yr'!J64+'Co-PI5 Budget - 5Yr'!J64</f>
        <v>0</v>
      </c>
    </row>
    <row r="65" spans="1:26" s="3" customFormat="1" ht="13" x14ac:dyDescent="0.3">
      <c r="A65" s="203" t="s">
        <v>26</v>
      </c>
      <c r="B65" s="204"/>
      <c r="C65" s="163"/>
      <c r="D65" s="164"/>
      <c r="E65" s="165">
        <f>'PI Budget - 5Yr'!E65+'Co-PI1 Budget - 5Yr'!E65+'Co-PI2 Budget - 5Yr'!E65+'Co-PI3 Budget - 5Yr'!E65+'Co-PI4 Budget - 5Yr'!E65+'Co-PI5 Budget - 5Yr'!E65</f>
        <v>0</v>
      </c>
      <c r="F65" s="165">
        <f>'PI Budget - 5Yr'!F65+'Co-PI1 Budget - 5Yr'!F65+'Co-PI2 Budget - 5Yr'!F65+'Co-PI3 Budget - 5Yr'!F65+'Co-PI4 Budget - 5Yr'!F65+'Co-PI5 Budget - 5Yr'!F65</f>
        <v>0</v>
      </c>
      <c r="G65" s="165">
        <f>'PI Budget - 5Yr'!G65+'Co-PI1 Budget - 5Yr'!G65+'Co-PI2 Budget - 5Yr'!G65+'Co-PI3 Budget - 5Yr'!G65+'Co-PI4 Budget - 5Yr'!G65+'Co-PI5 Budget - 5Yr'!G65</f>
        <v>0</v>
      </c>
      <c r="H65" s="165">
        <f>'PI Budget - 5Yr'!G65+'Co-PI1 Budget - 5Yr'!G65+'Co-PI2 Budget - 5Yr'!G65+'Co-PI3 Budget - 5Yr'!G65+'Co-PI4 Budget - 5Yr'!G65+'Co-PI5 Budget - 5Yr'!G65</f>
        <v>0</v>
      </c>
      <c r="I65" s="165">
        <f>'PI Budget - 5Yr'!I65+'Co-PI1 Budget - 5Yr'!I65+'Co-PI2 Budget - 5Yr'!I65+'Co-PI3 Budget - 5Yr'!I65+'Co-PI4 Budget - 5Yr'!I65+'Co-PI5 Budget - 5Yr'!I65</f>
        <v>0</v>
      </c>
      <c r="J65" s="166">
        <f>'PI Budget - 5Yr'!J65+'Co-PI1 Budget - 5Yr'!J65+'Co-PI2 Budget - 5Yr'!J65+'Co-PI3 Budget - 5Yr'!J65+'Co-PI4 Budget - 5Yr'!J65+'Co-PI5 Budget - 5Yr'!J65</f>
        <v>0</v>
      </c>
      <c r="K65" s="1"/>
      <c r="L65"/>
      <c r="M65"/>
      <c r="O65"/>
      <c r="P65"/>
      <c r="Q65"/>
      <c r="R65"/>
      <c r="S65"/>
      <c r="T65"/>
      <c r="U65"/>
      <c r="V65"/>
      <c r="W65"/>
      <c r="X65"/>
      <c r="Y65"/>
      <c r="Z65"/>
    </row>
    <row r="66" spans="1:26" ht="13.5" thickBot="1" x14ac:dyDescent="0.35">
      <c r="A66" s="205" t="s">
        <v>40</v>
      </c>
      <c r="B66" s="206"/>
      <c r="C66" s="167">
        <f>'PI Budget - 5Yr'!C66</f>
        <v>0.52</v>
      </c>
      <c r="D66" s="168"/>
      <c r="E66" s="169">
        <f>'PI Budget - 5Yr'!E66+'Co-PI1 Budget - 5Yr'!E66+'Co-PI2 Budget - 5Yr'!E66+'Co-PI3 Budget - 5Yr'!E66+'Co-PI4 Budget - 5Yr'!E66+'Co-PI5 Budget - 5Yr'!E66</f>
        <v>0</v>
      </c>
      <c r="F66" s="169">
        <f>'PI Budget - 5Yr'!F66+'Co-PI1 Budget - 5Yr'!F66+'Co-PI2 Budget - 5Yr'!F66+'Co-PI3 Budget - 5Yr'!F66+'Co-PI4 Budget - 5Yr'!F66+'Co-PI5 Budget - 5Yr'!F66</f>
        <v>0</v>
      </c>
      <c r="G66" s="169">
        <f>'PI Budget - 5Yr'!G66+'Co-PI1 Budget - 5Yr'!G66+'Co-PI2 Budget - 5Yr'!G66+'Co-PI3 Budget - 5Yr'!G66+'Co-PI4 Budget - 5Yr'!G66+'Co-PI5 Budget - 5Yr'!G66</f>
        <v>0</v>
      </c>
      <c r="H66" s="169">
        <f>'PI Budget - 5Yr'!G66+'Co-PI1 Budget - 5Yr'!G66+'Co-PI2 Budget - 5Yr'!G66+'Co-PI3 Budget - 5Yr'!G66+'Co-PI4 Budget - 5Yr'!G66+'Co-PI5 Budget - 5Yr'!G66</f>
        <v>0</v>
      </c>
      <c r="I66" s="169">
        <f>'PI Budget - 5Yr'!I66+'Co-PI1 Budget - 5Yr'!I66+'Co-PI2 Budget - 5Yr'!I66+'Co-PI3 Budget - 5Yr'!I66+'Co-PI4 Budget - 5Yr'!I66+'Co-PI5 Budget - 5Yr'!I66</f>
        <v>0</v>
      </c>
      <c r="J66" s="170">
        <f>'PI Budget - 5Yr'!J66+'Co-PI1 Budget - 5Yr'!J66+'Co-PI2 Budget - 5Yr'!J66+'Co-PI3 Budget - 5Yr'!J66+'Co-PI4 Budget - 5Yr'!J66+'Co-PI5 Budget - 5Yr'!J66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thickBot="1" x14ac:dyDescent="0.35">
      <c r="A67" s="207" t="s">
        <v>12</v>
      </c>
      <c r="B67" s="208"/>
      <c r="C67" s="75"/>
      <c r="D67" s="75"/>
      <c r="E67" s="171">
        <f>'PI Budget - 5Yr'!E67+'Co-PI1 Budget - 5Yr'!E67+'Co-PI2 Budget - 5Yr'!E67+'Co-PI3 Budget - 5Yr'!E67+'Co-PI4 Budget - 5Yr'!E67+'Co-PI5 Budget - 5Yr'!E67</f>
        <v>0</v>
      </c>
      <c r="F67" s="171">
        <f>'PI Budget - 5Yr'!F67+'Co-PI1 Budget - 5Yr'!F67+'Co-PI2 Budget - 5Yr'!F67+'Co-PI3 Budget - 5Yr'!F67+'Co-PI4 Budget - 5Yr'!F67+'Co-PI5 Budget - 5Yr'!F67</f>
        <v>0</v>
      </c>
      <c r="G67" s="171">
        <f>'PI Budget - 5Yr'!G67+'Co-PI1 Budget - 5Yr'!G67+'Co-PI2 Budget - 5Yr'!G67+'Co-PI3 Budget - 5Yr'!G67+'Co-PI4 Budget - 5Yr'!G67+'Co-PI5 Budget - 5Yr'!G67</f>
        <v>0</v>
      </c>
      <c r="H67" s="171">
        <f>'PI Budget - 5Yr'!G67+'Co-PI1 Budget - 5Yr'!G67+'Co-PI2 Budget - 5Yr'!G67+'Co-PI3 Budget - 5Yr'!G67+'Co-PI4 Budget - 5Yr'!G67+'Co-PI5 Budget - 5Yr'!G67</f>
        <v>0</v>
      </c>
      <c r="I67" s="171">
        <f>'PI Budget - 5Yr'!I67+'Co-PI1 Budget - 5Yr'!I67+'Co-PI2 Budget - 5Yr'!I67+'Co-PI3 Budget - 5Yr'!I67+'Co-PI4 Budget - 5Yr'!I67+'Co-PI5 Budget - 5Yr'!I67</f>
        <v>0</v>
      </c>
      <c r="J67" s="172">
        <f>'PI Budget - 5Yr'!J67+'Co-PI1 Budget - 5Yr'!J67+'Co-PI2 Budget - 5Yr'!J67+'Co-PI3 Budget - 5Yr'!J67+'Co-PI4 Budget - 5Yr'!J67+'Co-PI5 Budget - 5Yr'!J67</f>
        <v>0</v>
      </c>
    </row>
    <row r="68" spans="1:26" ht="12.75" customHeight="1" thickBot="1" x14ac:dyDescent="0.35">
      <c r="A68" s="209" t="s">
        <v>27</v>
      </c>
      <c r="B68" s="210"/>
      <c r="C68" s="210"/>
      <c r="D68" s="210"/>
      <c r="E68" s="210"/>
      <c r="F68" s="210"/>
      <c r="G68" s="210"/>
      <c r="H68" s="210"/>
      <c r="I68" s="211"/>
      <c r="J68" s="173">
        <f>J67</f>
        <v>0</v>
      </c>
    </row>
    <row r="69" spans="1:26" ht="12.75" customHeight="1" x14ac:dyDescent="0.25">
      <c r="E69"/>
      <c r="F69"/>
      <c r="G69"/>
      <c r="H69"/>
      <c r="I69"/>
    </row>
    <row r="70" spans="1:26" x14ac:dyDescent="0.25">
      <c r="E70"/>
      <c r="F70"/>
      <c r="G70"/>
      <c r="H70"/>
      <c r="I70"/>
    </row>
    <row r="71" spans="1:26" x14ac:dyDescent="0.25">
      <c r="E71"/>
      <c r="F71"/>
      <c r="G71"/>
      <c r="H71"/>
      <c r="I71"/>
    </row>
    <row r="72" spans="1:26" x14ac:dyDescent="0.25">
      <c r="E72"/>
      <c r="F72"/>
      <c r="G72"/>
      <c r="H72"/>
      <c r="I72"/>
    </row>
    <row r="73" spans="1:26" x14ac:dyDescent="0.25">
      <c r="E73"/>
      <c r="F73"/>
      <c r="G73"/>
      <c r="H73"/>
      <c r="I73"/>
    </row>
    <row r="74" spans="1:26" x14ac:dyDescent="0.25">
      <c r="E74"/>
      <c r="F74"/>
      <c r="G74"/>
      <c r="H74"/>
      <c r="I74"/>
    </row>
    <row r="75" spans="1:26" x14ac:dyDescent="0.25">
      <c r="E75"/>
      <c r="F75"/>
      <c r="G75"/>
      <c r="H75"/>
      <c r="I75"/>
    </row>
    <row r="76" spans="1:26" x14ac:dyDescent="0.25">
      <c r="E76"/>
      <c r="F76"/>
      <c r="G76"/>
      <c r="H76"/>
      <c r="I76"/>
    </row>
    <row r="77" spans="1:26" x14ac:dyDescent="0.25">
      <c r="E77"/>
      <c r="F77"/>
      <c r="G77"/>
      <c r="H77"/>
      <c r="I77"/>
    </row>
    <row r="78" spans="1:26" x14ac:dyDescent="0.25">
      <c r="E78"/>
      <c r="F78"/>
      <c r="G78"/>
      <c r="H78"/>
      <c r="I78"/>
    </row>
    <row r="79" spans="1:26" x14ac:dyDescent="0.25">
      <c r="E79"/>
      <c r="F79"/>
      <c r="G79"/>
      <c r="H79"/>
      <c r="I79"/>
    </row>
    <row r="80" spans="1:26" x14ac:dyDescent="0.25">
      <c r="E80"/>
      <c r="F80"/>
      <c r="G80"/>
      <c r="H80"/>
      <c r="I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</sheetData>
  <sheetProtection algorithmName="SHA-512" hashValue="ZDJbqSQGP8kepYoCWpgdULB4p8g6WautXlbBtGYDiYAhFMdgXX7eB5gEHzosotjTtCpjj+gzaWphokAbg1igKw==" saltValue="EoxYCpN2B/lhiSqXRPusyw==" spinCount="100000" sheet="1" selectLockedCells="1" selectUnlockedCells="1"/>
  <mergeCells count="55">
    <mergeCell ref="A67:B67"/>
    <mergeCell ref="A68:I68"/>
    <mergeCell ref="A61:B61"/>
    <mergeCell ref="A62:B62"/>
    <mergeCell ref="A64:B64"/>
    <mergeCell ref="A65:B65"/>
    <mergeCell ref="A66:B66"/>
    <mergeCell ref="A60:B6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50:B50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35:B35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1:J1"/>
    <mergeCell ref="A23:B23"/>
    <mergeCell ref="A11:B11"/>
    <mergeCell ref="A7:J7"/>
    <mergeCell ref="A8:B10"/>
    <mergeCell ref="E8:J8"/>
    <mergeCell ref="A18:B18"/>
    <mergeCell ref="A19:B19"/>
    <mergeCell ref="A20:B20"/>
    <mergeCell ref="A21:B21"/>
    <mergeCell ref="A22:B22"/>
  </mergeCells>
  <phoneticPr fontId="21" type="noConversion"/>
  <printOptions horizontalCentered="1"/>
  <pageMargins left="0.7" right="0.7" top="0.75" bottom="0.75" header="0.3" footer="0.3"/>
  <pageSetup scale="85" orientation="portrait" r:id="rId1"/>
  <headerFooter alignWithMargins="0">
    <oddHeader>&amp;C&amp;A</oddHead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604"/>
  <sheetViews>
    <sheetView zoomScale="90" zoomScaleNormal="90" workbookViewId="0">
      <selection sqref="A1:J1"/>
    </sheetView>
  </sheetViews>
  <sheetFormatPr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9" width="12.81640625" style="7" customWidth="1"/>
    <col min="10" max="10" width="12.81640625" customWidth="1"/>
    <col min="11" max="11" width="5.7265625" customWidth="1"/>
    <col min="12" max="12" width="12.54296875" customWidth="1"/>
    <col min="13" max="13" width="10.453125" customWidth="1"/>
    <col min="14" max="14" width="5.54296875" customWidth="1"/>
    <col min="15" max="15" width="12.26953125" customWidth="1"/>
    <col min="16" max="16" width="10.7265625" customWidth="1"/>
    <col min="17" max="17" width="11.1796875" customWidth="1"/>
    <col min="18" max="18" width="10.26953125" customWidth="1"/>
    <col min="19" max="19" width="11" customWidth="1"/>
    <col min="20" max="21" width="10" customWidth="1"/>
    <col min="22" max="22" width="10.1796875" customWidth="1"/>
    <col min="23" max="23" width="11" customWidth="1"/>
    <col min="24" max="24" width="10.26953125" customWidth="1"/>
    <col min="25" max="25" width="9.7265625" customWidth="1"/>
  </cols>
  <sheetData>
    <row r="1" spans="1:25" ht="14" x14ac:dyDescent="0.3">
      <c r="A1" s="174" t="s">
        <v>84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25" ht="13" x14ac:dyDescent="0.25">
      <c r="A2" s="40" t="s">
        <v>75</v>
      </c>
      <c r="B2" s="71"/>
      <c r="C2" s="71"/>
      <c r="D2" s="71"/>
      <c r="E2" s="71"/>
      <c r="F2" s="71"/>
      <c r="G2" s="71"/>
      <c r="H2" s="71"/>
      <c r="I2" s="71"/>
      <c r="J2" s="71"/>
    </row>
    <row r="3" spans="1:25" ht="13" x14ac:dyDescent="0.25">
      <c r="A3" s="40" t="s">
        <v>78</v>
      </c>
      <c r="B3" s="71"/>
      <c r="C3" s="40" t="s">
        <v>98</v>
      </c>
      <c r="E3" s="70"/>
      <c r="F3" s="70"/>
      <c r="G3" s="70"/>
      <c r="H3" s="70"/>
      <c r="I3" s="70"/>
    </row>
    <row r="4" spans="1:25" ht="12.75" customHeight="1" x14ac:dyDescent="0.25">
      <c r="A4" s="42" t="s">
        <v>35</v>
      </c>
      <c r="B4" s="72"/>
      <c r="C4" s="72"/>
      <c r="D4" s="72"/>
      <c r="E4" s="72"/>
      <c r="F4" s="72"/>
      <c r="G4" s="72"/>
      <c r="H4" s="72"/>
      <c r="I4" s="72"/>
      <c r="J4" s="72"/>
    </row>
    <row r="5" spans="1:25" ht="12.75" customHeight="1" x14ac:dyDescent="0.25">
      <c r="A5" s="42" t="s">
        <v>76</v>
      </c>
      <c r="B5" s="72"/>
      <c r="C5" s="72"/>
      <c r="D5" s="72"/>
      <c r="E5" s="72"/>
      <c r="F5" s="72"/>
      <c r="G5" s="72"/>
      <c r="H5" s="72"/>
      <c r="I5" s="72"/>
      <c r="J5" s="72"/>
      <c r="O5" s="36"/>
    </row>
    <row r="6" spans="1:25" ht="16" thickBot="1" x14ac:dyDescent="0.3">
      <c r="E6"/>
      <c r="F6"/>
      <c r="G6"/>
      <c r="H6"/>
      <c r="I6"/>
      <c r="O6" s="36"/>
    </row>
    <row r="7" spans="1:25" ht="15.5" x14ac:dyDescent="0.3">
      <c r="A7" s="179" t="s">
        <v>0</v>
      </c>
      <c r="B7" s="180"/>
      <c r="C7" s="180"/>
      <c r="D7" s="180"/>
      <c r="E7" s="180"/>
      <c r="F7" s="181"/>
      <c r="G7" s="181"/>
      <c r="H7" s="181"/>
      <c r="I7" s="181"/>
      <c r="J7" s="182"/>
      <c r="L7" s="212" t="s">
        <v>79</v>
      </c>
      <c r="M7" s="213"/>
      <c r="O7" s="74" t="s">
        <v>68</v>
      </c>
    </row>
    <row r="8" spans="1:25" ht="13" x14ac:dyDescent="0.3">
      <c r="A8" s="183" t="s">
        <v>1</v>
      </c>
      <c r="B8" s="184"/>
      <c r="C8" s="112"/>
      <c r="D8" s="110"/>
      <c r="E8" s="184" t="s">
        <v>2</v>
      </c>
      <c r="F8" s="185"/>
      <c r="G8" s="185"/>
      <c r="H8" s="185"/>
      <c r="I8" s="185"/>
      <c r="J8" s="186"/>
      <c r="O8" s="119" t="s">
        <v>99</v>
      </c>
    </row>
    <row r="9" spans="1:25" ht="13" x14ac:dyDescent="0.3">
      <c r="A9" s="183"/>
      <c r="B9" s="184"/>
      <c r="C9" s="113"/>
      <c r="D9" s="111"/>
      <c r="E9" s="38" t="s">
        <v>3</v>
      </c>
      <c r="F9" s="38" t="s">
        <v>118</v>
      </c>
      <c r="G9" s="38" t="s">
        <v>121</v>
      </c>
      <c r="H9" s="38" t="s">
        <v>122</v>
      </c>
      <c r="I9" s="38" t="s">
        <v>123</v>
      </c>
      <c r="J9" s="87" t="s">
        <v>4</v>
      </c>
      <c r="O9" s="119" t="s">
        <v>100</v>
      </c>
    </row>
    <row r="10" spans="1:25" s="1" customFormat="1" ht="13" x14ac:dyDescent="0.3">
      <c r="A10" s="183"/>
      <c r="B10" s="184"/>
      <c r="C10" s="39" t="s">
        <v>51</v>
      </c>
      <c r="D10" s="78" t="s">
        <v>52</v>
      </c>
      <c r="E10" s="39" t="s">
        <v>41</v>
      </c>
      <c r="F10" s="39" t="s">
        <v>41</v>
      </c>
      <c r="G10" s="39" t="s">
        <v>41</v>
      </c>
      <c r="H10" s="39" t="s">
        <v>41</v>
      </c>
      <c r="I10" s="39" t="s">
        <v>41</v>
      </c>
      <c r="J10" s="88" t="s">
        <v>41</v>
      </c>
      <c r="L10" s="214"/>
      <c r="M10" s="214"/>
      <c r="N10" s="26"/>
      <c r="O10" s="41" t="s">
        <v>101</v>
      </c>
      <c r="P10" s="41" t="s">
        <v>101</v>
      </c>
      <c r="Q10" s="41" t="s">
        <v>101</v>
      </c>
      <c r="R10" s="41" t="s">
        <v>101</v>
      </c>
      <c r="S10" s="41" t="s">
        <v>101</v>
      </c>
      <c r="U10" s="41" t="s">
        <v>53</v>
      </c>
      <c r="V10" s="41" t="s">
        <v>53</v>
      </c>
      <c r="W10" s="41" t="s">
        <v>53</v>
      </c>
      <c r="X10" s="41" t="s">
        <v>53</v>
      </c>
      <c r="Y10" s="41" t="s">
        <v>53</v>
      </c>
    </row>
    <row r="11" spans="1:25" ht="13" x14ac:dyDescent="0.3">
      <c r="A11" s="177" t="s">
        <v>5</v>
      </c>
      <c r="B11" s="178"/>
      <c r="C11" s="64"/>
      <c r="D11" s="2"/>
      <c r="E11" s="6"/>
      <c r="F11" s="6"/>
      <c r="G11" s="6"/>
      <c r="H11" s="6"/>
      <c r="I11" s="6"/>
      <c r="J11" s="89"/>
      <c r="L11" s="76" t="s">
        <v>36</v>
      </c>
      <c r="M11" s="76" t="s">
        <v>37</v>
      </c>
      <c r="N11" s="21"/>
      <c r="O11" s="43" t="s">
        <v>3</v>
      </c>
      <c r="P11" s="43" t="s">
        <v>118</v>
      </c>
      <c r="Q11" s="43" t="s">
        <v>121</v>
      </c>
      <c r="R11" s="43" t="s">
        <v>122</v>
      </c>
      <c r="S11" s="43" t="s">
        <v>123</v>
      </c>
      <c r="U11" s="43" t="s">
        <v>3</v>
      </c>
      <c r="V11" s="43" t="s">
        <v>118</v>
      </c>
      <c r="W11" s="43" t="s">
        <v>121</v>
      </c>
      <c r="X11" s="43" t="s">
        <v>122</v>
      </c>
      <c r="Y11" s="43" t="s">
        <v>123</v>
      </c>
    </row>
    <row r="12" spans="1:25" ht="13" x14ac:dyDescent="0.3">
      <c r="A12" s="90"/>
      <c r="B12" s="73" t="s">
        <v>102</v>
      </c>
      <c r="C12" s="80">
        <f>D12*M12</f>
        <v>0</v>
      </c>
      <c r="D12" s="115">
        <v>0</v>
      </c>
      <c r="E12" s="27">
        <f t="shared" ref="E12:E17" si="0">ROUND(L12/M12*C12,0)</f>
        <v>0</v>
      </c>
      <c r="F12" s="27">
        <f>E12*1.035</f>
        <v>0</v>
      </c>
      <c r="G12" s="27">
        <f>F12*1.035</f>
        <v>0</v>
      </c>
      <c r="H12" s="27">
        <f>G12*1.035</f>
        <v>0</v>
      </c>
      <c r="I12" s="27">
        <f>H12*1.035</f>
        <v>0</v>
      </c>
      <c r="J12" s="91">
        <f>ROUND(SUM(E12:I12),0)</f>
        <v>0</v>
      </c>
      <c r="L12" s="17">
        <v>100000</v>
      </c>
      <c r="M12" s="9">
        <v>9</v>
      </c>
      <c r="N12" s="37"/>
      <c r="O12" s="121">
        <f>L12</f>
        <v>100000</v>
      </c>
      <c r="P12" s="121">
        <f t="shared" ref="P12" si="1">O12*1.035</f>
        <v>103499.99999999999</v>
      </c>
      <c r="Q12" s="121">
        <f>P12*1.035</f>
        <v>107122.49999999997</v>
      </c>
      <c r="R12" s="121">
        <f>Q12*1.035</f>
        <v>110871.78749999996</v>
      </c>
      <c r="S12" s="121">
        <f>R12*1.035</f>
        <v>114752.30006249995</v>
      </c>
      <c r="U12" s="68">
        <f t="shared" ref="U12:Y17" si="2">SUM(E12/O12)</f>
        <v>0</v>
      </c>
      <c r="V12" s="68">
        <f t="shared" si="2"/>
        <v>0</v>
      </c>
      <c r="W12" s="68">
        <f t="shared" si="2"/>
        <v>0</v>
      </c>
      <c r="X12" s="68">
        <f t="shared" si="2"/>
        <v>0</v>
      </c>
      <c r="Y12" s="68">
        <f t="shared" si="2"/>
        <v>0</v>
      </c>
    </row>
    <row r="13" spans="1:25" x14ac:dyDescent="0.25">
      <c r="A13" s="90"/>
      <c r="B13" s="79"/>
      <c r="C13" s="80">
        <f t="shared" ref="C13:C15" si="3">D13*M13</f>
        <v>0</v>
      </c>
      <c r="D13" s="115">
        <v>0</v>
      </c>
      <c r="E13" s="27">
        <f t="shared" si="0"/>
        <v>0</v>
      </c>
      <c r="F13" s="27">
        <f t="shared" ref="F13:F17" si="4">E13*1.035</f>
        <v>0</v>
      </c>
      <c r="G13" s="27">
        <f t="shared" ref="G13:I13" si="5">F13*1.035</f>
        <v>0</v>
      </c>
      <c r="H13" s="27">
        <f t="shared" si="5"/>
        <v>0</v>
      </c>
      <c r="I13" s="27">
        <f t="shared" si="5"/>
        <v>0</v>
      </c>
      <c r="J13" s="91">
        <f t="shared" ref="J13:J17" si="6">ROUND(SUM(E13:I13),0)</f>
        <v>0</v>
      </c>
      <c r="L13" s="17">
        <v>0</v>
      </c>
      <c r="M13" s="9">
        <v>9</v>
      </c>
      <c r="N13" s="37"/>
      <c r="O13" s="121">
        <f t="shared" ref="O13:O17" si="7">L13</f>
        <v>0</v>
      </c>
      <c r="P13" s="121">
        <f t="shared" ref="P13:P17" si="8">O13*1.035</f>
        <v>0</v>
      </c>
      <c r="Q13" s="121">
        <f t="shared" ref="Q13:S13" si="9">P13*1.035</f>
        <v>0</v>
      </c>
      <c r="R13" s="121">
        <f t="shared" si="9"/>
        <v>0</v>
      </c>
      <c r="S13" s="121">
        <f t="shared" si="9"/>
        <v>0</v>
      </c>
      <c r="U13" s="68" t="e">
        <f t="shared" si="2"/>
        <v>#DIV/0!</v>
      </c>
      <c r="V13" s="68" t="e">
        <f t="shared" si="2"/>
        <v>#DIV/0!</v>
      </c>
      <c r="W13" s="68" t="e">
        <f t="shared" si="2"/>
        <v>#DIV/0!</v>
      </c>
      <c r="X13" s="68" t="e">
        <f t="shared" si="2"/>
        <v>#DIV/0!</v>
      </c>
      <c r="Y13" s="68" t="e">
        <f t="shared" si="2"/>
        <v>#DIV/0!</v>
      </c>
    </row>
    <row r="14" spans="1:25" x14ac:dyDescent="0.25">
      <c r="A14" s="90"/>
      <c r="B14" s="79"/>
      <c r="C14" s="80">
        <f t="shared" si="3"/>
        <v>0</v>
      </c>
      <c r="D14" s="115">
        <v>0</v>
      </c>
      <c r="E14" s="27">
        <f t="shared" si="0"/>
        <v>0</v>
      </c>
      <c r="F14" s="27">
        <f t="shared" si="4"/>
        <v>0</v>
      </c>
      <c r="G14" s="27">
        <f t="shared" ref="G14:I14" si="10">F14*1.035</f>
        <v>0</v>
      </c>
      <c r="H14" s="27">
        <f t="shared" si="10"/>
        <v>0</v>
      </c>
      <c r="I14" s="27">
        <f t="shared" si="10"/>
        <v>0</v>
      </c>
      <c r="J14" s="91">
        <f t="shared" si="6"/>
        <v>0</v>
      </c>
      <c r="L14" s="17">
        <v>0</v>
      </c>
      <c r="M14" s="9">
        <v>9</v>
      </c>
      <c r="N14" s="21"/>
      <c r="O14" s="121">
        <f t="shared" si="7"/>
        <v>0</v>
      </c>
      <c r="P14" s="121">
        <f t="shared" si="8"/>
        <v>0</v>
      </c>
      <c r="Q14" s="121">
        <f t="shared" ref="Q14:S14" si="11">P14*1.035</f>
        <v>0</v>
      </c>
      <c r="R14" s="121">
        <f t="shared" si="11"/>
        <v>0</v>
      </c>
      <c r="S14" s="121">
        <f t="shared" si="11"/>
        <v>0</v>
      </c>
      <c r="U14" s="68" t="e">
        <f t="shared" si="2"/>
        <v>#DIV/0!</v>
      </c>
      <c r="V14" s="68" t="e">
        <f t="shared" si="2"/>
        <v>#DIV/0!</v>
      </c>
      <c r="W14" s="68" t="e">
        <f t="shared" si="2"/>
        <v>#DIV/0!</v>
      </c>
      <c r="X14" s="68" t="e">
        <f t="shared" si="2"/>
        <v>#DIV/0!</v>
      </c>
      <c r="Y14" s="68" t="e">
        <f t="shared" si="2"/>
        <v>#DIV/0!</v>
      </c>
    </row>
    <row r="15" spans="1:25" x14ac:dyDescent="0.25">
      <c r="A15" s="90"/>
      <c r="B15" s="79"/>
      <c r="C15" s="80">
        <f t="shared" si="3"/>
        <v>0</v>
      </c>
      <c r="D15" s="115">
        <v>0</v>
      </c>
      <c r="E15" s="27">
        <f t="shared" si="0"/>
        <v>0</v>
      </c>
      <c r="F15" s="27">
        <f t="shared" si="4"/>
        <v>0</v>
      </c>
      <c r="G15" s="27">
        <f t="shared" ref="G15:I15" si="12">F15*1.035</f>
        <v>0</v>
      </c>
      <c r="H15" s="27">
        <f t="shared" si="12"/>
        <v>0</v>
      </c>
      <c r="I15" s="27">
        <f t="shared" si="12"/>
        <v>0</v>
      </c>
      <c r="J15" s="91">
        <f t="shared" si="6"/>
        <v>0</v>
      </c>
      <c r="L15" s="17">
        <v>0</v>
      </c>
      <c r="M15" s="9">
        <v>9</v>
      </c>
      <c r="N15" s="21"/>
      <c r="O15" s="121">
        <f t="shared" si="7"/>
        <v>0</v>
      </c>
      <c r="P15" s="121">
        <f t="shared" si="8"/>
        <v>0</v>
      </c>
      <c r="Q15" s="121">
        <f t="shared" ref="Q15:S15" si="13">P15*1.035</f>
        <v>0</v>
      </c>
      <c r="R15" s="121">
        <f t="shared" si="13"/>
        <v>0</v>
      </c>
      <c r="S15" s="121">
        <f t="shared" si="13"/>
        <v>0</v>
      </c>
      <c r="U15" s="68" t="e">
        <f t="shared" si="2"/>
        <v>#DIV/0!</v>
      </c>
      <c r="V15" s="68" t="e">
        <f t="shared" si="2"/>
        <v>#DIV/0!</v>
      </c>
      <c r="W15" s="68" t="e">
        <f t="shared" si="2"/>
        <v>#DIV/0!</v>
      </c>
      <c r="X15" s="68" t="e">
        <f t="shared" si="2"/>
        <v>#DIV/0!</v>
      </c>
      <c r="Y15" s="68" t="e">
        <f t="shared" si="2"/>
        <v>#DIV/0!</v>
      </c>
    </row>
    <row r="16" spans="1:25" x14ac:dyDescent="0.25">
      <c r="A16" s="90"/>
      <c r="B16" s="79"/>
      <c r="C16" s="80">
        <f t="shared" ref="C16:C17" si="14">D16*M16</f>
        <v>0</v>
      </c>
      <c r="D16" s="115">
        <v>0</v>
      </c>
      <c r="E16" s="27">
        <f t="shared" si="0"/>
        <v>0</v>
      </c>
      <c r="F16" s="27">
        <f t="shared" si="4"/>
        <v>0</v>
      </c>
      <c r="G16" s="27">
        <f t="shared" ref="G16:I16" si="15">F16*1.035</f>
        <v>0</v>
      </c>
      <c r="H16" s="27">
        <f t="shared" si="15"/>
        <v>0</v>
      </c>
      <c r="I16" s="27">
        <f t="shared" si="15"/>
        <v>0</v>
      </c>
      <c r="J16" s="91">
        <f t="shared" si="6"/>
        <v>0</v>
      </c>
      <c r="L16" s="17">
        <v>0</v>
      </c>
      <c r="M16" s="9">
        <v>9</v>
      </c>
      <c r="N16" s="21"/>
      <c r="O16" s="121">
        <f t="shared" si="7"/>
        <v>0</v>
      </c>
      <c r="P16" s="121">
        <f t="shared" si="8"/>
        <v>0</v>
      </c>
      <c r="Q16" s="121">
        <f t="shared" ref="Q16:S16" si="16">P16*1.035</f>
        <v>0</v>
      </c>
      <c r="R16" s="121">
        <f t="shared" si="16"/>
        <v>0</v>
      </c>
      <c r="S16" s="121">
        <f t="shared" si="16"/>
        <v>0</v>
      </c>
      <c r="U16" s="68" t="e">
        <f t="shared" si="2"/>
        <v>#DIV/0!</v>
      </c>
      <c r="V16" s="68" t="e">
        <f t="shared" si="2"/>
        <v>#DIV/0!</v>
      </c>
      <c r="W16" s="68" t="e">
        <f t="shared" si="2"/>
        <v>#DIV/0!</v>
      </c>
      <c r="X16" s="68" t="e">
        <f t="shared" si="2"/>
        <v>#DIV/0!</v>
      </c>
      <c r="Y16" s="68" t="e">
        <f t="shared" si="2"/>
        <v>#DIV/0!</v>
      </c>
    </row>
    <row r="17" spans="1:25" x14ac:dyDescent="0.25">
      <c r="A17" s="90"/>
      <c r="B17" s="79"/>
      <c r="C17" s="80">
        <f t="shared" si="14"/>
        <v>0</v>
      </c>
      <c r="D17" s="115">
        <v>0</v>
      </c>
      <c r="E17" s="27">
        <f t="shared" si="0"/>
        <v>0</v>
      </c>
      <c r="F17" s="27">
        <f t="shared" si="4"/>
        <v>0</v>
      </c>
      <c r="G17" s="27">
        <f t="shared" ref="G17:I17" si="17">F17*1.035</f>
        <v>0</v>
      </c>
      <c r="H17" s="27">
        <f t="shared" si="17"/>
        <v>0</v>
      </c>
      <c r="I17" s="27">
        <f t="shared" si="17"/>
        <v>0</v>
      </c>
      <c r="J17" s="91">
        <f t="shared" si="6"/>
        <v>0</v>
      </c>
      <c r="L17" s="17">
        <v>0</v>
      </c>
      <c r="M17" s="9">
        <v>9</v>
      </c>
      <c r="N17" s="21"/>
      <c r="O17" s="122">
        <f t="shared" si="7"/>
        <v>0</v>
      </c>
      <c r="P17" s="122">
        <f t="shared" si="8"/>
        <v>0</v>
      </c>
      <c r="Q17" s="122">
        <f t="shared" ref="Q17:S17" si="18">P17*1.035</f>
        <v>0</v>
      </c>
      <c r="R17" s="122">
        <f t="shared" si="18"/>
        <v>0</v>
      </c>
      <c r="S17" s="122">
        <f t="shared" si="18"/>
        <v>0</v>
      </c>
      <c r="U17" s="69" t="e">
        <f t="shared" si="2"/>
        <v>#DIV/0!</v>
      </c>
      <c r="V17" s="69" t="e">
        <f t="shared" si="2"/>
        <v>#DIV/0!</v>
      </c>
      <c r="W17" s="69" t="e">
        <f t="shared" si="2"/>
        <v>#DIV/0!</v>
      </c>
      <c r="X17" s="69" t="e">
        <f t="shared" si="2"/>
        <v>#DIV/0!</v>
      </c>
      <c r="Y17" s="69" t="e">
        <f t="shared" si="2"/>
        <v>#DIV/0!</v>
      </c>
    </row>
    <row r="18" spans="1:25" x14ac:dyDescent="0.25">
      <c r="A18" s="175"/>
      <c r="B18" s="176"/>
      <c r="C18" s="80"/>
      <c r="D18" s="83"/>
      <c r="E18" s="27"/>
      <c r="F18" s="27"/>
      <c r="G18" s="27"/>
      <c r="H18" s="27"/>
      <c r="I18" s="27"/>
      <c r="J18" s="91"/>
      <c r="L18" s="21"/>
      <c r="M18" s="21"/>
      <c r="N18" s="21"/>
    </row>
    <row r="19" spans="1:25" x14ac:dyDescent="0.25">
      <c r="A19" s="187" t="s">
        <v>31</v>
      </c>
      <c r="B19" s="188"/>
      <c r="C19" s="62"/>
      <c r="D19" s="62"/>
      <c r="E19" s="27">
        <f>ROUND(SUM(E12:E18),0)</f>
        <v>0</v>
      </c>
      <c r="F19" s="27">
        <f>ROUND(SUM(F12:F18),0)</f>
        <v>0</v>
      </c>
      <c r="G19" s="27">
        <f>ROUND(SUM(G12:G18),0)</f>
        <v>0</v>
      </c>
      <c r="H19" s="27">
        <f>ROUND(SUM(H12:H18),0)</f>
        <v>0</v>
      </c>
      <c r="I19" s="27">
        <f>ROUND(SUM(I12:I18),0)</f>
        <v>0</v>
      </c>
      <c r="J19" s="92">
        <f>ROUND(SUM(E19:I19),0)</f>
        <v>0</v>
      </c>
      <c r="L19" s="21"/>
      <c r="M19" s="21"/>
      <c r="N19" s="21"/>
      <c r="O19" s="35"/>
    </row>
    <row r="20" spans="1:25" ht="13" x14ac:dyDescent="0.3">
      <c r="A20" s="177" t="s">
        <v>29</v>
      </c>
      <c r="B20" s="178"/>
      <c r="C20" s="105" t="s">
        <v>86</v>
      </c>
      <c r="D20" s="2"/>
      <c r="E20" s="27"/>
      <c r="F20" s="27"/>
      <c r="G20" s="27"/>
      <c r="H20" s="27"/>
      <c r="I20" s="27"/>
      <c r="J20" s="93"/>
      <c r="L20" s="76" t="s">
        <v>42</v>
      </c>
      <c r="M20" s="76" t="s">
        <v>37</v>
      </c>
      <c r="N20" s="26"/>
      <c r="P20" s="35"/>
    </row>
    <row r="21" spans="1:25" x14ac:dyDescent="0.25">
      <c r="A21" s="189" t="s">
        <v>34</v>
      </c>
      <c r="B21" s="190"/>
      <c r="C21" s="80">
        <v>0</v>
      </c>
      <c r="D21" s="115">
        <v>0</v>
      </c>
      <c r="E21" s="27">
        <f>ROUND(L21*D21*C21,0)</f>
        <v>0</v>
      </c>
      <c r="F21" s="27">
        <f t="shared" ref="F21:F25" si="19">ROUND(E21*1.03,0)</f>
        <v>0</v>
      </c>
      <c r="G21" s="27">
        <f>ROUND(F21*1.03,0)</f>
        <v>0</v>
      </c>
      <c r="H21" s="27">
        <f>ROUND(G21*1.03,0)</f>
        <v>0</v>
      </c>
      <c r="I21" s="27">
        <f>ROUND(H21*1.03,0)</f>
        <v>0</v>
      </c>
      <c r="J21" s="93">
        <f>ROUND(SUM(E21:I21),0)</f>
        <v>0</v>
      </c>
      <c r="L21" s="17">
        <v>55000</v>
      </c>
      <c r="M21" s="9">
        <v>12</v>
      </c>
      <c r="N21" s="20"/>
      <c r="O21" s="33"/>
      <c r="P21" s="18"/>
    </row>
    <row r="22" spans="1:25" x14ac:dyDescent="0.25">
      <c r="A22" s="175" t="s">
        <v>46</v>
      </c>
      <c r="B22" s="176"/>
      <c r="C22" s="80">
        <v>0</v>
      </c>
      <c r="D22" s="115">
        <v>0</v>
      </c>
      <c r="E22" s="27">
        <f t="shared" ref="E22" si="20">ROUND(L22*D22*C22,0)</f>
        <v>0</v>
      </c>
      <c r="F22" s="27">
        <f t="shared" si="19"/>
        <v>0</v>
      </c>
      <c r="G22" s="27">
        <f t="shared" ref="G22:I22" si="21">ROUND(F22*1.03,0)</f>
        <v>0</v>
      </c>
      <c r="H22" s="27">
        <f t="shared" si="21"/>
        <v>0</v>
      </c>
      <c r="I22" s="27">
        <f t="shared" si="21"/>
        <v>0</v>
      </c>
      <c r="J22" s="93">
        <f t="shared" ref="J22:J25" si="22">ROUND(SUM(E22:I22),0)</f>
        <v>0</v>
      </c>
      <c r="L22" s="17">
        <v>24000</v>
      </c>
      <c r="M22" s="9">
        <v>12</v>
      </c>
      <c r="N22" s="21"/>
      <c r="O22" s="33"/>
      <c r="P22" s="34"/>
    </row>
    <row r="23" spans="1:25" ht="13" x14ac:dyDescent="0.3">
      <c r="A23" s="175" t="s">
        <v>47</v>
      </c>
      <c r="B23" s="176"/>
      <c r="C23" s="80">
        <v>0</v>
      </c>
      <c r="D23" s="115">
        <v>0</v>
      </c>
      <c r="E23" s="27">
        <v>0</v>
      </c>
      <c r="F23" s="27">
        <f t="shared" si="19"/>
        <v>0</v>
      </c>
      <c r="G23" s="27">
        <f t="shared" ref="G23:I23" si="23">ROUND(F23*1.03,0)</f>
        <v>0</v>
      </c>
      <c r="H23" s="27">
        <f t="shared" si="23"/>
        <v>0</v>
      </c>
      <c r="I23" s="27">
        <f t="shared" si="23"/>
        <v>0</v>
      </c>
      <c r="J23" s="93">
        <f t="shared" si="22"/>
        <v>0</v>
      </c>
      <c r="L23" s="17">
        <v>0</v>
      </c>
      <c r="M23" s="4">
        <v>0</v>
      </c>
      <c r="N23" s="21"/>
      <c r="O23" s="67" t="s">
        <v>131</v>
      </c>
      <c r="P23" s="34"/>
    </row>
    <row r="24" spans="1:25" ht="13" x14ac:dyDescent="0.3">
      <c r="A24" s="175" t="s">
        <v>48</v>
      </c>
      <c r="B24" s="176"/>
      <c r="C24" s="80">
        <v>0</v>
      </c>
      <c r="D24" s="115">
        <v>0</v>
      </c>
      <c r="E24" s="27">
        <v>0</v>
      </c>
      <c r="F24" s="27">
        <f t="shared" si="19"/>
        <v>0</v>
      </c>
      <c r="G24" s="27">
        <f t="shared" ref="G24:I24" si="24">ROUND(F24*1.03,0)</f>
        <v>0</v>
      </c>
      <c r="H24" s="27">
        <f t="shared" si="24"/>
        <v>0</v>
      </c>
      <c r="I24" s="27">
        <f t="shared" si="24"/>
        <v>0</v>
      </c>
      <c r="J24" s="93">
        <f t="shared" si="22"/>
        <v>0</v>
      </c>
      <c r="L24" s="17">
        <v>0</v>
      </c>
      <c r="M24" s="4">
        <v>0</v>
      </c>
      <c r="N24" s="21"/>
      <c r="O24" s="67" t="s">
        <v>74</v>
      </c>
      <c r="P24" s="34"/>
    </row>
    <row r="25" spans="1:25" x14ac:dyDescent="0.25">
      <c r="A25" s="175" t="s">
        <v>43</v>
      </c>
      <c r="B25" s="176"/>
      <c r="C25" s="80">
        <v>0</v>
      </c>
      <c r="D25" s="115">
        <v>0</v>
      </c>
      <c r="E25" s="27">
        <v>0</v>
      </c>
      <c r="F25" s="27">
        <f t="shared" si="19"/>
        <v>0</v>
      </c>
      <c r="G25" s="27">
        <f t="shared" ref="G25:I25" si="25">ROUND(F25*1.03,0)</f>
        <v>0</v>
      </c>
      <c r="H25" s="27">
        <f t="shared" si="25"/>
        <v>0</v>
      </c>
      <c r="I25" s="27">
        <f t="shared" si="25"/>
        <v>0</v>
      </c>
      <c r="J25" s="93">
        <f t="shared" si="22"/>
        <v>0</v>
      </c>
      <c r="L25" s="17">
        <v>0</v>
      </c>
      <c r="M25" s="9">
        <v>0</v>
      </c>
      <c r="N25" s="21"/>
      <c r="P25" s="34"/>
    </row>
    <row r="26" spans="1:25" ht="13" x14ac:dyDescent="0.3">
      <c r="A26" s="175"/>
      <c r="B26" s="176"/>
      <c r="C26" s="80"/>
      <c r="D26" s="83"/>
      <c r="E26" s="27"/>
      <c r="F26" s="27"/>
      <c r="G26" s="27"/>
      <c r="H26" s="27"/>
      <c r="I26" s="27"/>
      <c r="J26" s="93"/>
      <c r="L26" s="21"/>
      <c r="M26" s="21"/>
      <c r="N26" s="21"/>
      <c r="O26" s="67" t="s">
        <v>132</v>
      </c>
      <c r="R26" s="70" t="s">
        <v>133</v>
      </c>
    </row>
    <row r="27" spans="1:25" x14ac:dyDescent="0.25">
      <c r="A27" s="187" t="s">
        <v>50</v>
      </c>
      <c r="B27" s="188"/>
      <c r="C27" s="62"/>
      <c r="D27" s="62"/>
      <c r="E27" s="27">
        <f>ROUND(SUM(E21:E25),0)</f>
        <v>0</v>
      </c>
      <c r="F27" s="27">
        <f>ROUND(SUM(F21:F25),0)</f>
        <v>0</v>
      </c>
      <c r="G27" s="27">
        <f>ROUND(SUM(G21:G25),0)</f>
        <v>0</v>
      </c>
      <c r="H27" s="27">
        <f>ROUND(SUM(H21:H25),0)</f>
        <v>0</v>
      </c>
      <c r="I27" s="27">
        <f>ROUND(SUM(I21:I25),0)</f>
        <v>0</v>
      </c>
      <c r="J27" s="92">
        <f>ROUND(SUM(E27:I27),0)</f>
        <v>0</v>
      </c>
      <c r="L27" s="26"/>
      <c r="M27" s="26"/>
      <c r="N27" s="21"/>
      <c r="P27" s="35"/>
    </row>
    <row r="28" spans="1:25" ht="13" x14ac:dyDescent="0.3">
      <c r="A28" s="193" t="s">
        <v>30</v>
      </c>
      <c r="B28" s="194"/>
      <c r="C28" s="81"/>
      <c r="D28" s="5"/>
      <c r="E28" s="27"/>
      <c r="F28" s="27"/>
      <c r="G28" s="27"/>
      <c r="H28" s="27"/>
      <c r="I28" s="27"/>
      <c r="J28" s="93"/>
      <c r="L28" s="29"/>
      <c r="M28" s="20"/>
      <c r="N28" s="21"/>
      <c r="O28" s="33"/>
      <c r="P28" s="18"/>
    </row>
    <row r="29" spans="1:25" x14ac:dyDescent="0.25">
      <c r="A29" s="175" t="s">
        <v>33</v>
      </c>
      <c r="B29" s="176"/>
      <c r="C29" s="114">
        <v>0.32</v>
      </c>
      <c r="D29" s="115"/>
      <c r="E29" s="27">
        <f>ROUND(E19*$C$29,0)</f>
        <v>0</v>
      </c>
      <c r="F29" s="27">
        <f>ROUND(F19*$C$29,0)</f>
        <v>0</v>
      </c>
      <c r="G29" s="27">
        <f>ROUND(G19*$C$29,0)</f>
        <v>0</v>
      </c>
      <c r="H29" s="27">
        <f>ROUND(H19*$C$29,0)</f>
        <v>0</v>
      </c>
      <c r="I29" s="27">
        <f>ROUND(I19*$C$29,0)</f>
        <v>0</v>
      </c>
      <c r="J29" s="94">
        <f>ROUND(SUM(E29:I29),0)</f>
        <v>0</v>
      </c>
      <c r="L29" s="29"/>
      <c r="M29" s="21"/>
      <c r="N29" s="21"/>
      <c r="O29" s="33"/>
      <c r="P29" s="34"/>
    </row>
    <row r="30" spans="1:25" x14ac:dyDescent="0.25">
      <c r="A30" s="189" t="s">
        <v>34</v>
      </c>
      <c r="B30" s="190"/>
      <c r="C30" s="114">
        <v>0.23</v>
      </c>
      <c r="D30" s="115"/>
      <c r="E30" s="27">
        <f>ROUND(E21*$C$30,0)</f>
        <v>0</v>
      </c>
      <c r="F30" s="27">
        <f>ROUND(F21*$C$30,0)</f>
        <v>0</v>
      </c>
      <c r="G30" s="27">
        <f>ROUND(G21*$C$30,0)</f>
        <v>0</v>
      </c>
      <c r="H30" s="27">
        <f>ROUND(H21*$C$30,0)</f>
        <v>0</v>
      </c>
      <c r="I30" s="27">
        <f>ROUND(I21*$C$30,0)</f>
        <v>0</v>
      </c>
      <c r="J30" s="94">
        <f t="shared" ref="J30:J32" si="26">ROUND(SUM(E30:I30),0)</f>
        <v>0</v>
      </c>
      <c r="L30" s="29"/>
      <c r="M30" s="21"/>
      <c r="N30" s="21"/>
      <c r="O30" s="33"/>
      <c r="P30" s="34"/>
    </row>
    <row r="31" spans="1:25" x14ac:dyDescent="0.25">
      <c r="A31" s="175" t="s">
        <v>44</v>
      </c>
      <c r="B31" s="176"/>
      <c r="C31" s="114">
        <v>0.02</v>
      </c>
      <c r="D31" s="115"/>
      <c r="E31" s="27">
        <f>ROUND((E22+E23+E24)*$C$31,0)</f>
        <v>0</v>
      </c>
      <c r="F31" s="27">
        <f>ROUND((F22+F23+F24)*$C$31,0)</f>
        <v>0</v>
      </c>
      <c r="G31" s="27">
        <f>ROUND((G22+G23+G24)*$C$31,0)</f>
        <v>0</v>
      </c>
      <c r="H31" s="27">
        <f>ROUND((H22+H23+H24)*$C$31,0)</f>
        <v>0</v>
      </c>
      <c r="I31" s="27">
        <f>ROUND((I22+I23+I24)*$C$31,0)</f>
        <v>0</v>
      </c>
      <c r="J31" s="94">
        <f t="shared" si="26"/>
        <v>0</v>
      </c>
      <c r="L31" s="29"/>
      <c r="M31" s="21"/>
      <c r="N31" s="21"/>
      <c r="P31" s="34"/>
    </row>
    <row r="32" spans="1:25" x14ac:dyDescent="0.25">
      <c r="A32" s="175" t="s">
        <v>43</v>
      </c>
      <c r="B32" s="176"/>
      <c r="C32" s="114">
        <v>0.12</v>
      </c>
      <c r="D32" s="115"/>
      <c r="E32" s="27">
        <f>ROUND(E25*$C$32,0)</f>
        <v>0</v>
      </c>
      <c r="F32" s="27">
        <f>ROUND(F25*$C$32,0)</f>
        <v>0</v>
      </c>
      <c r="G32" s="27">
        <f>ROUND(G25*$C$32,0)</f>
        <v>0</v>
      </c>
      <c r="H32" s="27">
        <f>ROUND(H25*$C$32,0)</f>
        <v>0</v>
      </c>
      <c r="I32" s="27">
        <f>ROUND(I25*$C$32,0)</f>
        <v>0</v>
      </c>
      <c r="J32" s="94">
        <f t="shared" si="26"/>
        <v>0</v>
      </c>
      <c r="L32" s="21"/>
      <c r="M32" s="21"/>
      <c r="N32" s="21"/>
      <c r="O32" s="33"/>
    </row>
    <row r="33" spans="1:16" x14ac:dyDescent="0.25">
      <c r="A33" s="175"/>
      <c r="B33" s="176"/>
      <c r="C33" s="106"/>
      <c r="D33" s="115"/>
      <c r="E33" s="11"/>
      <c r="F33" s="11"/>
      <c r="G33" s="11"/>
      <c r="H33" s="11"/>
      <c r="I33" s="11"/>
      <c r="J33" s="94"/>
      <c r="L33" s="21"/>
      <c r="M33" s="21"/>
      <c r="P33" s="19"/>
    </row>
    <row r="34" spans="1:16" x14ac:dyDescent="0.25">
      <c r="A34" s="187" t="s">
        <v>32</v>
      </c>
      <c r="B34" s="188"/>
      <c r="C34" s="63"/>
      <c r="D34" s="62"/>
      <c r="E34" s="11">
        <f>ROUND(SUM(E29:E32),0)</f>
        <v>0</v>
      </c>
      <c r="F34" s="11">
        <f>ROUND(SUM(F29:F32),0)</f>
        <v>0</v>
      </c>
      <c r="G34" s="11">
        <f>ROUND(SUM(G29:G32),0)</f>
        <v>0</v>
      </c>
      <c r="H34" s="11">
        <f>ROUND(SUM(H29:H32),0)</f>
        <v>0</v>
      </c>
      <c r="I34" s="11">
        <f>ROUND(SUM(I29:I32),0)</f>
        <v>0</v>
      </c>
      <c r="J34" s="95">
        <f>ROUND(SUM(E34:I34),0)</f>
        <v>0</v>
      </c>
      <c r="L34" s="21"/>
      <c r="M34" s="21"/>
      <c r="P34" s="25"/>
    </row>
    <row r="35" spans="1:16" ht="13" x14ac:dyDescent="0.3">
      <c r="A35" s="191" t="s">
        <v>6</v>
      </c>
      <c r="B35" s="192"/>
      <c r="C35" s="64"/>
      <c r="D35" s="64"/>
      <c r="E35" s="12">
        <f>ROUND(E34+E27+E19,0)</f>
        <v>0</v>
      </c>
      <c r="F35" s="12">
        <f>ROUND(F34+F27+F19,0)</f>
        <v>0</v>
      </c>
      <c r="G35" s="12">
        <f>ROUND(G34+G27+G19,0)</f>
        <v>0</v>
      </c>
      <c r="H35" s="12">
        <f>ROUND(H34+H27+H19,0)</f>
        <v>0</v>
      </c>
      <c r="I35" s="12">
        <f>ROUND(I34+I27+I19,0)</f>
        <v>0</v>
      </c>
      <c r="J35" s="96">
        <f>ROUND(SUM(E35:I35),0)</f>
        <v>0</v>
      </c>
      <c r="L35" s="22"/>
      <c r="M35" s="22"/>
      <c r="N35" s="22"/>
    </row>
    <row r="36" spans="1:16" ht="13" x14ac:dyDescent="0.3">
      <c r="A36" s="195"/>
      <c r="B36" s="196"/>
      <c r="C36" s="64"/>
      <c r="D36" s="2"/>
      <c r="E36" s="12"/>
      <c r="F36" s="12"/>
      <c r="G36" s="12"/>
      <c r="H36" s="12"/>
      <c r="I36" s="12"/>
      <c r="J36" s="97"/>
      <c r="L36" s="22"/>
      <c r="M36" s="22"/>
      <c r="N36" s="22"/>
    </row>
    <row r="37" spans="1:16" ht="13" x14ac:dyDescent="0.3">
      <c r="A37" s="191" t="s">
        <v>7</v>
      </c>
      <c r="B37" s="192"/>
      <c r="C37" s="64"/>
      <c r="D37" s="64"/>
      <c r="E37" s="11"/>
      <c r="F37" s="11"/>
      <c r="G37" s="11"/>
      <c r="H37" s="11"/>
      <c r="I37" s="11"/>
      <c r="J37" s="95"/>
      <c r="L37" s="21"/>
      <c r="M37" s="22"/>
      <c r="N37" s="22"/>
    </row>
    <row r="38" spans="1:16" ht="13" x14ac:dyDescent="0.3">
      <c r="A38" s="175" t="s">
        <v>126</v>
      </c>
      <c r="B38" s="176"/>
      <c r="C38" s="62"/>
      <c r="D38" s="4"/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91">
        <f>SUM(E38:I38)</f>
        <v>0</v>
      </c>
      <c r="O38" s="31" t="s">
        <v>129</v>
      </c>
    </row>
    <row r="39" spans="1:16" ht="13" x14ac:dyDescent="0.3">
      <c r="A39" s="175" t="s">
        <v>127</v>
      </c>
      <c r="B39" s="176"/>
      <c r="C39" s="62"/>
      <c r="D39" s="4"/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91">
        <f>SUM(E39:I39)</f>
        <v>0</v>
      </c>
      <c r="O39" s="31" t="s">
        <v>130</v>
      </c>
    </row>
    <row r="40" spans="1:16" ht="13" x14ac:dyDescent="0.3">
      <c r="A40" s="197" t="s">
        <v>128</v>
      </c>
      <c r="B40" s="198"/>
      <c r="C40" s="65"/>
      <c r="D40" s="116"/>
      <c r="E40" s="131">
        <f>ROUND(SUM(E38:E39),0)</f>
        <v>0</v>
      </c>
      <c r="F40" s="27">
        <f>ROUND(SUM(D40:D40),0)</f>
        <v>0</v>
      </c>
      <c r="G40" s="27">
        <f>ROUND(SUM(E40:E40),0)</f>
        <v>0</v>
      </c>
      <c r="H40" s="27">
        <f>ROUND(SUM(F40:F40),0)</f>
        <v>0</v>
      </c>
      <c r="I40" s="27">
        <f>ROUND(SUM(F40:F40),0)</f>
        <v>0</v>
      </c>
      <c r="J40" s="133">
        <f>SUM(E40:I40)</f>
        <v>0</v>
      </c>
    </row>
    <row r="41" spans="1:16" ht="13" x14ac:dyDescent="0.3">
      <c r="A41" s="177"/>
      <c r="B41" s="178"/>
      <c r="C41" s="64"/>
      <c r="D41" s="2"/>
      <c r="E41" s="11"/>
      <c r="F41" s="11"/>
      <c r="G41" s="11"/>
      <c r="H41" s="11"/>
      <c r="I41" s="11"/>
      <c r="J41" s="94"/>
      <c r="L41" s="21"/>
      <c r="M41" s="22"/>
      <c r="N41" s="22"/>
    </row>
    <row r="42" spans="1:16" ht="13" x14ac:dyDescent="0.3">
      <c r="A42" s="177" t="s">
        <v>8</v>
      </c>
      <c r="B42" s="178"/>
      <c r="C42" s="105" t="s">
        <v>86</v>
      </c>
      <c r="D42" s="2"/>
      <c r="E42" s="11"/>
      <c r="F42" s="11"/>
      <c r="G42" s="11"/>
      <c r="H42" s="11"/>
      <c r="I42" s="11"/>
      <c r="J42" s="94"/>
      <c r="L42" s="21"/>
      <c r="M42" s="21"/>
      <c r="N42" s="21"/>
    </row>
    <row r="43" spans="1:16" x14ac:dyDescent="0.25">
      <c r="A43" s="175" t="s">
        <v>13</v>
      </c>
      <c r="B43" s="176"/>
      <c r="C43" s="62">
        <f>'Travel Budget Example'!A14</f>
        <v>0</v>
      </c>
      <c r="D43" s="4"/>
      <c r="E43" s="11">
        <f>ROUND('Travel Budget Example'!D14,0)</f>
        <v>0</v>
      </c>
      <c r="F43" s="11">
        <f>E43</f>
        <v>0</v>
      </c>
      <c r="G43" s="11">
        <f>E43</f>
        <v>0</v>
      </c>
      <c r="H43" s="11">
        <f>E43</f>
        <v>0</v>
      </c>
      <c r="I43" s="11">
        <f>F43</f>
        <v>0</v>
      </c>
      <c r="J43" s="98">
        <f>ROUND(SUM(E43:I43),0)</f>
        <v>0</v>
      </c>
      <c r="L43" s="21"/>
      <c r="M43" s="21"/>
      <c r="N43" s="21"/>
      <c r="O43" s="119" t="s">
        <v>108</v>
      </c>
    </row>
    <row r="44" spans="1:16" x14ac:dyDescent="0.25">
      <c r="A44" s="175" t="s">
        <v>14</v>
      </c>
      <c r="B44" s="176"/>
      <c r="C44" s="62">
        <f>'Travel Budget Example'!A28</f>
        <v>0</v>
      </c>
      <c r="D44" s="4"/>
      <c r="E44" s="11">
        <f>ROUND('Travel Budget Example'!D28,0)</f>
        <v>0</v>
      </c>
      <c r="F44" s="11">
        <f>E44</f>
        <v>0</v>
      </c>
      <c r="G44" s="11">
        <f>E44</f>
        <v>0</v>
      </c>
      <c r="H44" s="11">
        <f>E44</f>
        <v>0</v>
      </c>
      <c r="I44" s="11">
        <f>F44</f>
        <v>0</v>
      </c>
      <c r="J44" s="98">
        <f>ROUND(SUM(E44:I44),0)</f>
        <v>0</v>
      </c>
      <c r="L44" s="21"/>
      <c r="M44" s="21"/>
      <c r="N44" s="21"/>
      <c r="O44" s="119" t="s">
        <v>115</v>
      </c>
    </row>
    <row r="45" spans="1:16" ht="13" x14ac:dyDescent="0.3">
      <c r="A45" s="197" t="s">
        <v>25</v>
      </c>
      <c r="B45" s="198"/>
      <c r="C45" s="65"/>
      <c r="D45" s="116"/>
      <c r="E45" s="12">
        <f>ROUND(SUM(E43:E44),0)</f>
        <v>0</v>
      </c>
      <c r="F45" s="12">
        <f>ROUND(SUM(F43:F44),0)</f>
        <v>0</v>
      </c>
      <c r="G45" s="12">
        <f>ROUND(SUM(G43:G44),0)</f>
        <v>0</v>
      </c>
      <c r="H45" s="12">
        <f>ROUND(SUM(H43:H44),0)</f>
        <v>0</v>
      </c>
      <c r="I45" s="12">
        <f>ROUND(SUM(I43:I44),0)</f>
        <v>0</v>
      </c>
      <c r="J45" s="96">
        <f>ROUND(SUM(E45:I45),0)</f>
        <v>0</v>
      </c>
      <c r="L45" s="22"/>
      <c r="M45" s="22"/>
      <c r="N45" s="22"/>
    </row>
    <row r="46" spans="1:16" ht="13" x14ac:dyDescent="0.3">
      <c r="A46" s="199"/>
      <c r="B46" s="200"/>
      <c r="C46" s="65"/>
      <c r="D46" s="117"/>
      <c r="E46" s="12"/>
      <c r="F46" s="12"/>
      <c r="G46" s="12"/>
      <c r="H46" s="12"/>
      <c r="I46" s="12"/>
      <c r="J46" s="97"/>
      <c r="L46" s="22"/>
      <c r="M46" s="22"/>
      <c r="N46" s="22"/>
    </row>
    <row r="47" spans="1:16" ht="12.75" customHeight="1" x14ac:dyDescent="0.3">
      <c r="A47" s="177" t="s">
        <v>9</v>
      </c>
      <c r="B47" s="178"/>
      <c r="C47" s="64"/>
      <c r="D47" s="2"/>
      <c r="E47" s="11"/>
      <c r="F47" s="11"/>
      <c r="G47" s="11"/>
      <c r="H47" s="11"/>
      <c r="I47" s="11"/>
      <c r="J47" s="94"/>
      <c r="L47" s="21"/>
      <c r="M47" s="21"/>
      <c r="N47" s="21"/>
      <c r="O47" s="31" t="s">
        <v>63</v>
      </c>
    </row>
    <row r="48" spans="1:16" ht="12.75" customHeight="1" x14ac:dyDescent="0.3">
      <c r="A48" s="175" t="s">
        <v>15</v>
      </c>
      <c r="B48" s="176"/>
      <c r="C48" s="62"/>
      <c r="D48" s="4"/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98">
        <f>ROUND(SUM(E48:I48),0)</f>
        <v>0</v>
      </c>
      <c r="L48" s="21"/>
      <c r="M48" s="21"/>
      <c r="N48" s="21"/>
      <c r="O48" s="31" t="s">
        <v>64</v>
      </c>
    </row>
    <row r="49" spans="1:24" ht="12.75" customHeight="1" x14ac:dyDescent="0.3">
      <c r="A49" s="175" t="s">
        <v>16</v>
      </c>
      <c r="B49" s="176"/>
      <c r="C49" s="62"/>
      <c r="D49" s="4"/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98">
        <f t="shared" ref="J49:J62" si="27">ROUND(SUM(E49:I49),0)</f>
        <v>0</v>
      </c>
      <c r="L49" s="21"/>
      <c r="M49" s="21"/>
      <c r="N49" s="21"/>
      <c r="O49" s="31" t="s">
        <v>65</v>
      </c>
    </row>
    <row r="50" spans="1:24" ht="12.75" customHeight="1" x14ac:dyDescent="0.3">
      <c r="A50" s="175" t="s">
        <v>17</v>
      </c>
      <c r="B50" s="176"/>
      <c r="C50" s="62"/>
      <c r="D50" s="4"/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98">
        <f t="shared" si="27"/>
        <v>0</v>
      </c>
      <c r="L50" s="21"/>
      <c r="M50" s="21"/>
      <c r="N50" s="21"/>
      <c r="O50" s="31" t="s">
        <v>66</v>
      </c>
    </row>
    <row r="51" spans="1:24" ht="12.75" customHeight="1" x14ac:dyDescent="0.3">
      <c r="A51" s="175" t="s">
        <v>18</v>
      </c>
      <c r="B51" s="176"/>
      <c r="C51" s="62"/>
      <c r="D51" s="4"/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98">
        <f t="shared" si="27"/>
        <v>0</v>
      </c>
      <c r="L51" s="21"/>
      <c r="M51" s="21"/>
      <c r="N51" s="21"/>
      <c r="O51" s="31" t="s">
        <v>67</v>
      </c>
    </row>
    <row r="52" spans="1:24" ht="12.75" customHeight="1" x14ac:dyDescent="0.25">
      <c r="A52" s="175" t="s">
        <v>19</v>
      </c>
      <c r="B52" s="176"/>
      <c r="C52" s="62"/>
      <c r="D52" s="4"/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98">
        <f t="shared" si="27"/>
        <v>0</v>
      </c>
      <c r="L52" s="21"/>
      <c r="M52" s="21"/>
      <c r="N52" s="21"/>
    </row>
    <row r="53" spans="1:24" ht="12.75" customHeight="1" x14ac:dyDescent="0.3">
      <c r="A53" s="197" t="s">
        <v>24</v>
      </c>
      <c r="B53" s="198"/>
      <c r="C53" s="65"/>
      <c r="D53" s="116"/>
      <c r="E53" s="12">
        <f>ROUND(SUM(E48:E52),0)</f>
        <v>0</v>
      </c>
      <c r="F53" s="12">
        <f>ROUND(SUM(F48:F52),0)</f>
        <v>0</v>
      </c>
      <c r="G53" s="12">
        <f>ROUND(SUM(G48:G52),0)</f>
        <v>0</v>
      </c>
      <c r="H53" s="12">
        <f>ROUND(SUM(H48:H52),0)</f>
        <v>0</v>
      </c>
      <c r="I53" s="12">
        <f>ROUND(SUM(I48:I52),0)</f>
        <v>0</v>
      </c>
      <c r="J53" s="12">
        <f t="shared" si="27"/>
        <v>0</v>
      </c>
      <c r="L53" s="22"/>
      <c r="M53" s="21"/>
      <c r="N53" s="21"/>
      <c r="O53" s="61"/>
    </row>
    <row r="54" spans="1:24" ht="12.75" customHeight="1" x14ac:dyDescent="0.3">
      <c r="A54" s="199"/>
      <c r="B54" s="200"/>
      <c r="C54" s="65"/>
      <c r="D54" s="117"/>
      <c r="E54" s="12"/>
      <c r="F54" s="12"/>
      <c r="G54" s="12"/>
      <c r="H54" s="12"/>
      <c r="I54" s="12"/>
      <c r="J54" s="98"/>
      <c r="L54" s="22"/>
      <c r="M54" s="21"/>
      <c r="N54" s="21"/>
    </row>
    <row r="55" spans="1:24" ht="13" x14ac:dyDescent="0.3">
      <c r="A55" s="193" t="s">
        <v>10</v>
      </c>
      <c r="B55" s="194"/>
      <c r="C55" s="107"/>
      <c r="D55" s="5"/>
      <c r="E55" s="11"/>
      <c r="F55" s="11"/>
      <c r="G55" s="11"/>
      <c r="H55" s="11"/>
      <c r="I55" s="11"/>
      <c r="J55" s="98"/>
      <c r="L55" s="21"/>
      <c r="M55" s="21"/>
      <c r="N55" s="21"/>
    </row>
    <row r="56" spans="1:24" x14ac:dyDescent="0.25">
      <c r="A56" s="175" t="s">
        <v>20</v>
      </c>
      <c r="B56" s="176"/>
      <c r="C56" s="62"/>
      <c r="D56" s="4"/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98">
        <f t="shared" si="27"/>
        <v>0</v>
      </c>
      <c r="L56" s="21"/>
      <c r="M56" s="21"/>
      <c r="N56" s="21"/>
    </row>
    <row r="57" spans="1:24" x14ac:dyDescent="0.25">
      <c r="A57" s="175" t="s">
        <v>45</v>
      </c>
      <c r="B57" s="176"/>
      <c r="C57" s="62"/>
      <c r="D57" s="4"/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98">
        <f t="shared" si="27"/>
        <v>0</v>
      </c>
      <c r="L57" s="123"/>
      <c r="M57" s="21"/>
      <c r="N57" s="21"/>
    </row>
    <row r="58" spans="1:24" x14ac:dyDescent="0.25">
      <c r="A58" s="175" t="s">
        <v>21</v>
      </c>
      <c r="B58" s="176"/>
      <c r="C58" s="62"/>
      <c r="D58" s="4"/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98">
        <f t="shared" si="27"/>
        <v>0</v>
      </c>
      <c r="L58" s="21"/>
      <c r="M58" s="21"/>
      <c r="N58" s="21"/>
    </row>
    <row r="59" spans="1:24" x14ac:dyDescent="0.25">
      <c r="A59" s="175" t="s">
        <v>22</v>
      </c>
      <c r="B59" s="176"/>
      <c r="C59" s="62"/>
      <c r="D59" s="4"/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98">
        <f t="shared" si="27"/>
        <v>0</v>
      </c>
      <c r="L59" s="76" t="s">
        <v>38</v>
      </c>
      <c r="M59" s="76" t="s">
        <v>39</v>
      </c>
      <c r="N59" s="21"/>
      <c r="O59" s="119" t="s">
        <v>96</v>
      </c>
    </row>
    <row r="60" spans="1:24" ht="13" x14ac:dyDescent="0.3">
      <c r="A60" s="175" t="s">
        <v>28</v>
      </c>
      <c r="B60" s="176"/>
      <c r="C60" s="62">
        <f>C22</f>
        <v>0</v>
      </c>
      <c r="D60" s="4"/>
      <c r="E60" s="30">
        <f>ROUND((L60*1)*M60*C60,0)</f>
        <v>0</v>
      </c>
      <c r="F60" s="30">
        <f>E60</f>
        <v>0</v>
      </c>
      <c r="G60" s="30">
        <f>E60</f>
        <v>0</v>
      </c>
      <c r="H60" s="30">
        <f>E60</f>
        <v>0</v>
      </c>
      <c r="I60" s="30">
        <f>F60</f>
        <v>0</v>
      </c>
      <c r="J60" s="98">
        <f t="shared" si="27"/>
        <v>0</v>
      </c>
      <c r="L60" s="16">
        <f>369.65*1.05</f>
        <v>388.13249999999999</v>
      </c>
      <c r="M60" s="9">
        <v>24</v>
      </c>
      <c r="N60" s="23"/>
      <c r="O60" s="31" t="s">
        <v>95</v>
      </c>
      <c r="X60" s="70" t="s">
        <v>77</v>
      </c>
    </row>
    <row r="61" spans="1:24" ht="13" x14ac:dyDescent="0.3">
      <c r="A61" s="175" t="s">
        <v>80</v>
      </c>
      <c r="B61" s="176"/>
      <c r="C61" s="63"/>
      <c r="D61" s="4"/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98">
        <f t="shared" si="27"/>
        <v>0</v>
      </c>
      <c r="N61" s="24"/>
      <c r="O61" s="31" t="s">
        <v>69</v>
      </c>
    </row>
    <row r="62" spans="1:24" ht="13" x14ac:dyDescent="0.3">
      <c r="A62" s="197" t="s">
        <v>23</v>
      </c>
      <c r="B62" s="198"/>
      <c r="C62" s="65"/>
      <c r="D62" s="116"/>
      <c r="E62" s="12">
        <f>ROUND(SUM(E56:E61),0)</f>
        <v>0</v>
      </c>
      <c r="F62" s="12">
        <f>ROUND(SUM(F56:F61),0)</f>
        <v>0</v>
      </c>
      <c r="G62" s="12">
        <f>ROUND(SUM(G56:G61),0)</f>
        <v>0</v>
      </c>
      <c r="H62" s="12">
        <f>ROUND(SUM(H56:H61),0)</f>
        <v>0</v>
      </c>
      <c r="I62" s="12">
        <f>ROUND(SUM(I56:I61),0)</f>
        <v>0</v>
      </c>
      <c r="J62" s="12">
        <f t="shared" si="27"/>
        <v>0</v>
      </c>
      <c r="L62" s="22"/>
      <c r="M62" s="22"/>
      <c r="N62" s="21"/>
    </row>
    <row r="63" spans="1:24" ht="13" x14ac:dyDescent="0.3">
      <c r="A63" s="99"/>
      <c r="B63" s="85"/>
      <c r="C63" s="84"/>
      <c r="D63" s="118"/>
      <c r="E63" s="86"/>
      <c r="F63" s="86"/>
      <c r="G63" s="86"/>
      <c r="H63" s="86"/>
      <c r="I63" s="86"/>
      <c r="J63" s="100"/>
      <c r="L63" s="22"/>
      <c r="M63" s="22"/>
      <c r="N63" s="21"/>
    </row>
    <row r="64" spans="1:24" ht="13.5" thickBot="1" x14ac:dyDescent="0.35">
      <c r="A64" s="215" t="s">
        <v>11</v>
      </c>
      <c r="B64" s="216"/>
      <c r="C64" s="66"/>
      <c r="D64" s="66"/>
      <c r="E64" s="13">
        <f>ROUND(E35+E40+E45+E53+E62,0)</f>
        <v>0</v>
      </c>
      <c r="F64" s="13">
        <f>ROUND(F35+F40+F45+F53+F62,0)</f>
        <v>0</v>
      </c>
      <c r="G64" s="13">
        <f>ROUND(G35+G40+G45+G53+G62,0)</f>
        <v>0</v>
      </c>
      <c r="H64" s="13">
        <f>ROUND(H35+H40+H45+H53+H62,0)</f>
        <v>0</v>
      </c>
      <c r="I64" s="13">
        <f>ROUND(I35+I40+I45+I53+I62,0)</f>
        <v>0</v>
      </c>
      <c r="J64" s="101">
        <f>ROUND(SUM(E64:I64),0)</f>
        <v>0</v>
      </c>
      <c r="L64" s="22"/>
      <c r="M64" s="22"/>
      <c r="N64" s="22"/>
      <c r="O64" s="3"/>
    </row>
    <row r="65" spans="1:15" s="3" customFormat="1" ht="13" x14ac:dyDescent="0.3">
      <c r="A65" s="203" t="s">
        <v>97</v>
      </c>
      <c r="B65" s="204"/>
      <c r="C65" s="108"/>
      <c r="D65" s="8"/>
      <c r="E65" s="28">
        <f>ROUND(E64-E40-E59-E60,0)</f>
        <v>0</v>
      </c>
      <c r="F65" s="28">
        <f>ROUND(F64-F40-F59-F60,0)</f>
        <v>0</v>
      </c>
      <c r="G65" s="28">
        <f>ROUND(G64-G40-G59-G60,0)</f>
        <v>0</v>
      </c>
      <c r="H65" s="28">
        <f>ROUND(H64-H40-H59-H60,0)</f>
        <v>0</v>
      </c>
      <c r="I65" s="28">
        <f>ROUND(I64-I40-I59-I60,0)</f>
        <v>0</v>
      </c>
      <c r="J65" s="102">
        <f>ROUND(SUM(E65:I65),0)</f>
        <v>0</v>
      </c>
      <c r="K65" s="1"/>
      <c r="L65" s="21"/>
      <c r="M65" s="21"/>
      <c r="N65" s="21"/>
      <c r="O65" s="31" t="s">
        <v>70</v>
      </c>
    </row>
    <row r="66" spans="1:15" ht="13.5" thickBot="1" x14ac:dyDescent="0.35">
      <c r="A66" s="205" t="s">
        <v>40</v>
      </c>
      <c r="B66" s="206"/>
      <c r="C66" s="109">
        <v>0.52</v>
      </c>
      <c r="D66" s="10"/>
      <c r="E66" s="14">
        <f>ROUND(E65*$C$66,0)</f>
        <v>0</v>
      </c>
      <c r="F66" s="14">
        <f>ROUND(F65*$C$66,0)</f>
        <v>0</v>
      </c>
      <c r="G66" s="14">
        <f>ROUND(G65*$C$66,0)</f>
        <v>0</v>
      </c>
      <c r="H66" s="14">
        <f>ROUND(H65*$C$66,0)</f>
        <v>0</v>
      </c>
      <c r="I66" s="14">
        <f>ROUND(I65*$C$66,0)</f>
        <v>0</v>
      </c>
      <c r="J66" s="103">
        <f>ROUND(SUM(E66:I66),0)</f>
        <v>0</v>
      </c>
      <c r="L66" s="22"/>
      <c r="M66" s="21"/>
      <c r="N66" s="21"/>
      <c r="O66" s="31" t="s">
        <v>71</v>
      </c>
    </row>
    <row r="67" spans="1:15" ht="13.5" thickBot="1" x14ac:dyDescent="0.35">
      <c r="A67" s="207" t="s">
        <v>12</v>
      </c>
      <c r="B67" s="208"/>
      <c r="C67" s="75"/>
      <c r="D67" s="75"/>
      <c r="E67" s="15">
        <f>ROUND(E66+E64,0)</f>
        <v>0</v>
      </c>
      <c r="F67" s="15">
        <f>ROUND(F66+F64,0)</f>
        <v>0</v>
      </c>
      <c r="G67" s="15">
        <f>ROUND(G66+G64,0)</f>
        <v>0</v>
      </c>
      <c r="H67" s="15">
        <f>ROUND(H66+H64,0)</f>
        <v>0</v>
      </c>
      <c r="I67" s="15">
        <f>ROUND(I66+I64,0)</f>
        <v>0</v>
      </c>
      <c r="J67" s="104">
        <f>ROUND(SUM(E67:I67),0)</f>
        <v>0</v>
      </c>
      <c r="L67" s="22"/>
      <c r="M67" s="22"/>
      <c r="N67" s="22"/>
      <c r="O67" s="31" t="s">
        <v>72</v>
      </c>
    </row>
    <row r="68" spans="1:15" ht="12.75" customHeight="1" thickBot="1" x14ac:dyDescent="0.35">
      <c r="A68" s="209" t="s">
        <v>27</v>
      </c>
      <c r="B68" s="210"/>
      <c r="C68" s="210"/>
      <c r="D68" s="210"/>
      <c r="E68" s="210"/>
      <c r="F68" s="210"/>
      <c r="G68" s="210"/>
      <c r="H68" s="210"/>
      <c r="I68" s="211"/>
      <c r="J68" s="173">
        <f>J67</f>
        <v>0</v>
      </c>
      <c r="O68" s="31" t="s">
        <v>73</v>
      </c>
    </row>
    <row r="69" spans="1:15" ht="12.75" customHeight="1" x14ac:dyDescent="0.25">
      <c r="E69"/>
      <c r="F69"/>
      <c r="G69"/>
      <c r="H69"/>
      <c r="I69"/>
    </row>
    <row r="70" spans="1:15" x14ac:dyDescent="0.25">
      <c r="E70"/>
      <c r="F70"/>
      <c r="G70"/>
      <c r="H70"/>
      <c r="I70"/>
    </row>
    <row r="71" spans="1:15" ht="13" x14ac:dyDescent="0.3">
      <c r="A71" s="31" t="s">
        <v>49</v>
      </c>
      <c r="B71" s="31"/>
      <c r="C71" s="32"/>
      <c r="D71" s="32"/>
      <c r="E71" s="31"/>
      <c r="F71" s="31"/>
      <c r="G71" s="31"/>
      <c r="H71" s="31"/>
      <c r="I71" s="31"/>
      <c r="J71" s="31"/>
    </row>
    <row r="72" spans="1:15" ht="13" x14ac:dyDescent="0.3">
      <c r="A72" s="32" t="s">
        <v>81</v>
      </c>
      <c r="B72" s="32"/>
      <c r="C72" s="32"/>
      <c r="D72" s="32"/>
      <c r="E72" s="31"/>
      <c r="F72" s="31"/>
      <c r="G72" s="31"/>
      <c r="H72" s="31"/>
      <c r="I72" s="31"/>
      <c r="J72" s="31"/>
    </row>
    <row r="73" spans="1:15" x14ac:dyDescent="0.25">
      <c r="A73" s="120" t="s">
        <v>82</v>
      </c>
      <c r="E73"/>
      <c r="F73"/>
      <c r="G73"/>
      <c r="H73"/>
      <c r="I73"/>
    </row>
    <row r="74" spans="1:15" x14ac:dyDescent="0.25">
      <c r="E74"/>
      <c r="F74"/>
      <c r="G74"/>
      <c r="H74"/>
      <c r="I74"/>
    </row>
    <row r="75" spans="1:15" x14ac:dyDescent="0.25">
      <c r="E75"/>
      <c r="F75"/>
      <c r="G75"/>
      <c r="H75"/>
      <c r="I75"/>
    </row>
    <row r="76" spans="1:15" x14ac:dyDescent="0.25">
      <c r="E76"/>
      <c r="F76"/>
      <c r="G76"/>
      <c r="H76"/>
      <c r="I76"/>
    </row>
    <row r="77" spans="1:15" x14ac:dyDescent="0.25">
      <c r="E77"/>
      <c r="F77"/>
      <c r="G77"/>
      <c r="H77"/>
      <c r="I77"/>
    </row>
    <row r="78" spans="1:15" x14ac:dyDescent="0.25">
      <c r="E78"/>
      <c r="F78"/>
      <c r="G78"/>
      <c r="H78"/>
      <c r="I78"/>
    </row>
    <row r="79" spans="1:15" x14ac:dyDescent="0.25">
      <c r="E79"/>
      <c r="F79"/>
      <c r="G79"/>
      <c r="H79"/>
      <c r="I79"/>
    </row>
    <row r="80" spans="1:15" x14ac:dyDescent="0.25">
      <c r="E80"/>
      <c r="F80"/>
      <c r="G80"/>
      <c r="H80"/>
      <c r="I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</sheetData>
  <sheetProtection selectLockedCells="1" selectUnlockedCells="1"/>
  <mergeCells count="57">
    <mergeCell ref="A26:B26"/>
    <mergeCell ref="A60:B60"/>
    <mergeCell ref="A59:B59"/>
    <mergeCell ref="A64:B64"/>
    <mergeCell ref="A34:B34"/>
    <mergeCell ref="A35:B35"/>
    <mergeCell ref="A29:B29"/>
    <mergeCell ref="A30:B30"/>
    <mergeCell ref="A61:B61"/>
    <mergeCell ref="A62:B62"/>
    <mergeCell ref="A32:B32"/>
    <mergeCell ref="A33:B33"/>
    <mergeCell ref="A27:B27"/>
    <mergeCell ref="A28:B28"/>
    <mergeCell ref="A40:B40"/>
    <mergeCell ref="A25:B25"/>
    <mergeCell ref="A7:J7"/>
    <mergeCell ref="E8:J8"/>
    <mergeCell ref="A20:B20"/>
    <mergeCell ref="A8:B10"/>
    <mergeCell ref="A18:B18"/>
    <mergeCell ref="A11:B11"/>
    <mergeCell ref="A19:B19"/>
    <mergeCell ref="A22:B22"/>
    <mergeCell ref="A24:B24"/>
    <mergeCell ref="A23:B23"/>
    <mergeCell ref="A55:B55"/>
    <mergeCell ref="A58:B58"/>
    <mergeCell ref="A66:B66"/>
    <mergeCell ref="A67:B67"/>
    <mergeCell ref="A56:B56"/>
    <mergeCell ref="A57:B57"/>
    <mergeCell ref="A53:B53"/>
    <mergeCell ref="A44:B44"/>
    <mergeCell ref="A43:B43"/>
    <mergeCell ref="A31:B31"/>
    <mergeCell ref="A52:B52"/>
    <mergeCell ref="A49:B49"/>
    <mergeCell ref="A48:B48"/>
    <mergeCell ref="A38:B38"/>
    <mergeCell ref="A39:B39"/>
    <mergeCell ref="A68:I68"/>
    <mergeCell ref="L7:M7"/>
    <mergeCell ref="A1:J1"/>
    <mergeCell ref="A65:B65"/>
    <mergeCell ref="A54:B54"/>
    <mergeCell ref="A36:B36"/>
    <mergeCell ref="A37:B37"/>
    <mergeCell ref="A41:B41"/>
    <mergeCell ref="A42:B42"/>
    <mergeCell ref="A45:B45"/>
    <mergeCell ref="A50:B50"/>
    <mergeCell ref="L10:M10"/>
    <mergeCell ref="A21:B21"/>
    <mergeCell ref="A46:B46"/>
    <mergeCell ref="A47:B47"/>
    <mergeCell ref="A51:B51"/>
  </mergeCells>
  <phoneticPr fontId="3" type="noConversion"/>
  <hyperlinks>
    <hyperlink ref="X60" r:id="rId1" display="https://studentaccounts.ucf.edu/tf-graduate/" xr:uid="{0A7DDAB5-B5E7-4B99-A2F8-3D59FBFC2E5F}"/>
    <hyperlink ref="R26" r:id="rId2" display="https://hr.ucf.edu/document/payroll-guidelines/" xr:uid="{72375AF3-7BCF-4FCA-B944-03A061C6B83C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A1504-7255-4FFC-B47A-9FE2D5592644}">
  <sheetPr>
    <pageSetUpPr fitToPage="1"/>
  </sheetPr>
  <dimension ref="A1:Y604"/>
  <sheetViews>
    <sheetView zoomScale="90" zoomScaleNormal="90" workbookViewId="0">
      <selection sqref="A1:J1"/>
    </sheetView>
  </sheetViews>
  <sheetFormatPr defaultColWidth="9.1796875"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9" width="12.81640625" style="7" customWidth="1"/>
    <col min="10" max="10" width="12.81640625" customWidth="1"/>
    <col min="11" max="11" width="5.7265625" customWidth="1"/>
    <col min="12" max="12" width="12.54296875" customWidth="1"/>
    <col min="13" max="13" width="10.453125" customWidth="1"/>
    <col min="14" max="14" width="5.54296875" customWidth="1"/>
    <col min="15" max="15" width="12.26953125" customWidth="1"/>
    <col min="16" max="16" width="10.7265625" customWidth="1"/>
    <col min="17" max="18" width="11.1796875" customWidth="1"/>
    <col min="19" max="19" width="11" customWidth="1"/>
    <col min="20" max="21" width="10.1796875" customWidth="1"/>
    <col min="22" max="22" width="10" customWidth="1"/>
    <col min="23" max="23" width="10.26953125" customWidth="1"/>
    <col min="24" max="24" width="10" customWidth="1"/>
    <col min="25" max="25" width="10.453125" customWidth="1"/>
  </cols>
  <sheetData>
    <row r="1" spans="1:25" ht="14" x14ac:dyDescent="0.3">
      <c r="A1" s="174" t="s">
        <v>84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25" ht="13" x14ac:dyDescent="0.25">
      <c r="A2" s="40" t="s">
        <v>75</v>
      </c>
      <c r="B2" s="71"/>
      <c r="C2" s="71"/>
      <c r="D2" s="71"/>
      <c r="E2" s="71"/>
      <c r="F2" s="71"/>
      <c r="G2" s="71"/>
      <c r="H2" s="71"/>
      <c r="I2" s="71"/>
      <c r="J2" s="71"/>
    </row>
    <row r="3" spans="1:25" ht="13" x14ac:dyDescent="0.25">
      <c r="A3" s="40" t="s">
        <v>78</v>
      </c>
      <c r="B3" s="71"/>
      <c r="C3" s="40" t="s">
        <v>98</v>
      </c>
      <c r="E3" s="70"/>
      <c r="F3" s="70"/>
      <c r="G3" s="70"/>
      <c r="H3" s="70"/>
      <c r="I3" s="70"/>
    </row>
    <row r="4" spans="1:25" ht="12.75" customHeight="1" x14ac:dyDescent="0.25">
      <c r="A4" s="42" t="s">
        <v>35</v>
      </c>
      <c r="B4" s="72"/>
      <c r="C4" s="72"/>
      <c r="D4" s="72"/>
      <c r="E4" s="72"/>
      <c r="F4" s="72"/>
      <c r="G4" s="72"/>
      <c r="H4" s="72"/>
      <c r="I4" s="72"/>
      <c r="J4" s="72"/>
    </row>
    <row r="5" spans="1:25" ht="12.75" customHeight="1" x14ac:dyDescent="0.25">
      <c r="A5" s="42" t="s">
        <v>76</v>
      </c>
      <c r="B5" s="72"/>
      <c r="C5" s="72"/>
      <c r="D5" s="72"/>
      <c r="E5" s="72"/>
      <c r="F5" s="72"/>
      <c r="G5" s="72"/>
      <c r="H5" s="72"/>
      <c r="I5" s="72"/>
      <c r="J5" s="72"/>
      <c r="O5" s="36"/>
    </row>
    <row r="6" spans="1:25" ht="16" thickBot="1" x14ac:dyDescent="0.3">
      <c r="E6"/>
      <c r="F6"/>
      <c r="G6"/>
      <c r="H6"/>
      <c r="I6"/>
      <c r="O6" s="36"/>
    </row>
    <row r="7" spans="1:25" ht="15.5" x14ac:dyDescent="0.3">
      <c r="A7" s="179" t="s">
        <v>0</v>
      </c>
      <c r="B7" s="180"/>
      <c r="C7" s="180"/>
      <c r="D7" s="180"/>
      <c r="E7" s="180"/>
      <c r="F7" s="181"/>
      <c r="G7" s="181"/>
      <c r="H7" s="181"/>
      <c r="I7" s="181"/>
      <c r="J7" s="182"/>
      <c r="L7" s="212" t="s">
        <v>79</v>
      </c>
      <c r="M7" s="213"/>
      <c r="O7" s="74" t="s">
        <v>68</v>
      </c>
    </row>
    <row r="8" spans="1:25" ht="13" x14ac:dyDescent="0.3">
      <c r="A8" s="183" t="s">
        <v>1</v>
      </c>
      <c r="B8" s="184"/>
      <c r="C8" s="112"/>
      <c r="D8" s="110"/>
      <c r="E8" s="184" t="s">
        <v>2</v>
      </c>
      <c r="F8" s="185"/>
      <c r="G8" s="185"/>
      <c r="H8" s="185"/>
      <c r="I8" s="185"/>
      <c r="J8" s="186"/>
      <c r="O8" s="119" t="s">
        <v>99</v>
      </c>
    </row>
    <row r="9" spans="1:25" ht="13" x14ac:dyDescent="0.3">
      <c r="A9" s="183"/>
      <c r="B9" s="184"/>
      <c r="C9" s="113"/>
      <c r="D9" s="111"/>
      <c r="E9" s="38" t="s">
        <v>3</v>
      </c>
      <c r="F9" s="38" t="s">
        <v>118</v>
      </c>
      <c r="G9" s="38" t="s">
        <v>121</v>
      </c>
      <c r="H9" s="38" t="s">
        <v>122</v>
      </c>
      <c r="I9" s="38" t="s">
        <v>123</v>
      </c>
      <c r="J9" s="87" t="s">
        <v>4</v>
      </c>
      <c r="O9" s="119" t="s">
        <v>100</v>
      </c>
    </row>
    <row r="10" spans="1:25" s="1" customFormat="1" ht="13" x14ac:dyDescent="0.3">
      <c r="A10" s="183"/>
      <c r="B10" s="184"/>
      <c r="C10" s="39" t="s">
        <v>51</v>
      </c>
      <c r="D10" s="78" t="s">
        <v>52</v>
      </c>
      <c r="E10" s="39" t="s">
        <v>41</v>
      </c>
      <c r="F10" s="39" t="s">
        <v>41</v>
      </c>
      <c r="G10" s="39" t="s">
        <v>41</v>
      </c>
      <c r="H10" s="39" t="s">
        <v>41</v>
      </c>
      <c r="I10" s="39" t="s">
        <v>41</v>
      </c>
      <c r="J10" s="88" t="s">
        <v>41</v>
      </c>
      <c r="L10" s="214"/>
      <c r="M10" s="214"/>
      <c r="N10" s="26"/>
      <c r="O10" s="41" t="s">
        <v>101</v>
      </c>
      <c r="P10" s="41" t="s">
        <v>101</v>
      </c>
      <c r="Q10" s="41" t="s">
        <v>101</v>
      </c>
      <c r="R10" s="41" t="s">
        <v>101</v>
      </c>
      <c r="S10" s="41" t="s">
        <v>101</v>
      </c>
      <c r="U10" s="41" t="s">
        <v>53</v>
      </c>
      <c r="V10" s="41" t="s">
        <v>53</v>
      </c>
      <c r="W10" s="41" t="s">
        <v>53</v>
      </c>
      <c r="X10" s="41" t="s">
        <v>53</v>
      </c>
      <c r="Y10" s="41" t="s">
        <v>53</v>
      </c>
    </row>
    <row r="11" spans="1:25" ht="13" x14ac:dyDescent="0.3">
      <c r="A11" s="177" t="s">
        <v>5</v>
      </c>
      <c r="B11" s="178"/>
      <c r="C11" s="64"/>
      <c r="D11" s="2"/>
      <c r="E11" s="6"/>
      <c r="F11" s="6"/>
      <c r="G11" s="6"/>
      <c r="H11" s="6"/>
      <c r="I11" s="6"/>
      <c r="J11" s="89"/>
      <c r="L11" s="76" t="s">
        <v>36</v>
      </c>
      <c r="M11" s="76" t="s">
        <v>37</v>
      </c>
      <c r="N11" s="21"/>
      <c r="O11" s="43" t="s">
        <v>3</v>
      </c>
      <c r="P11" s="43" t="s">
        <v>118</v>
      </c>
      <c r="Q11" s="43" t="s">
        <v>121</v>
      </c>
      <c r="R11" s="43" t="s">
        <v>122</v>
      </c>
      <c r="S11" s="43" t="s">
        <v>123</v>
      </c>
      <c r="U11" s="43" t="s">
        <v>3</v>
      </c>
      <c r="V11" s="43" t="s">
        <v>118</v>
      </c>
      <c r="W11" s="43" t="s">
        <v>121</v>
      </c>
      <c r="X11" s="43" t="s">
        <v>122</v>
      </c>
      <c r="Y11" s="43" t="s">
        <v>123</v>
      </c>
    </row>
    <row r="12" spans="1:25" x14ac:dyDescent="0.25">
      <c r="A12" s="90"/>
      <c r="B12" s="73"/>
      <c r="C12" s="80">
        <f>D12*M12</f>
        <v>0</v>
      </c>
      <c r="D12" s="115">
        <v>0</v>
      </c>
      <c r="E12" s="27">
        <f t="shared" ref="E12:E17" si="0">ROUND(L12/M12*C12,0)</f>
        <v>0</v>
      </c>
      <c r="F12" s="27">
        <f>E12*1.035</f>
        <v>0</v>
      </c>
      <c r="G12" s="27">
        <f>F12*1.035</f>
        <v>0</v>
      </c>
      <c r="H12" s="27">
        <f>G12*1.035</f>
        <v>0</v>
      </c>
      <c r="I12" s="27">
        <f>H12*1.035</f>
        <v>0</v>
      </c>
      <c r="J12" s="91">
        <f>ROUND(SUM(E12:I12),0)</f>
        <v>0</v>
      </c>
      <c r="L12" s="17">
        <v>0</v>
      </c>
      <c r="M12" s="9">
        <v>9</v>
      </c>
      <c r="N12" s="37"/>
      <c r="O12" s="121">
        <f>L12</f>
        <v>0</v>
      </c>
      <c r="P12" s="121">
        <f t="shared" ref="P12" si="1">O12*1.035</f>
        <v>0</v>
      </c>
      <c r="Q12" s="121">
        <f t="shared" ref="Q12:S13" si="2">P12*1.035</f>
        <v>0</v>
      </c>
      <c r="R12" s="121">
        <f t="shared" si="2"/>
        <v>0</v>
      </c>
      <c r="S12" s="121">
        <f t="shared" si="2"/>
        <v>0</v>
      </c>
      <c r="U12" s="68" t="e">
        <f t="shared" ref="U12:Y17" si="3">SUM(E12/O12)</f>
        <v>#DIV/0!</v>
      </c>
      <c r="V12" s="68" t="e">
        <f t="shared" si="3"/>
        <v>#DIV/0!</v>
      </c>
      <c r="W12" s="68" t="e">
        <f t="shared" si="3"/>
        <v>#DIV/0!</v>
      </c>
      <c r="X12" s="68" t="e">
        <f t="shared" si="3"/>
        <v>#DIV/0!</v>
      </c>
      <c r="Y12" s="68" t="e">
        <f t="shared" si="3"/>
        <v>#DIV/0!</v>
      </c>
    </row>
    <row r="13" spans="1:25" ht="13" x14ac:dyDescent="0.3">
      <c r="A13" s="90"/>
      <c r="B13" s="73" t="s">
        <v>103</v>
      </c>
      <c r="C13" s="80">
        <f t="shared" ref="C13:C15" si="4">D13*M13</f>
        <v>0</v>
      </c>
      <c r="D13" s="115">
        <v>0</v>
      </c>
      <c r="E13" s="27">
        <f t="shared" si="0"/>
        <v>0</v>
      </c>
      <c r="F13" s="27">
        <f t="shared" ref="F13:F17" si="5">E13*1.035</f>
        <v>0</v>
      </c>
      <c r="G13" s="27">
        <f>F13*1.035</f>
        <v>0</v>
      </c>
      <c r="H13" s="27">
        <f>G13*1.035</f>
        <v>0</v>
      </c>
      <c r="I13" s="27">
        <f>H13*1.035</f>
        <v>0</v>
      </c>
      <c r="J13" s="91">
        <f t="shared" ref="J13:J17" si="6">ROUND(SUM(E13:I13),0)</f>
        <v>0</v>
      </c>
      <c r="L13" s="17">
        <v>100000</v>
      </c>
      <c r="M13" s="9">
        <v>9</v>
      </c>
      <c r="N13" s="37"/>
      <c r="O13" s="121">
        <f t="shared" ref="O13:O15" si="7">L13</f>
        <v>100000</v>
      </c>
      <c r="P13" s="121">
        <f t="shared" ref="P13" si="8">O13*1.035</f>
        <v>103499.99999999999</v>
      </c>
      <c r="Q13" s="121">
        <f t="shared" si="2"/>
        <v>107122.49999999997</v>
      </c>
      <c r="R13" s="121">
        <f t="shared" si="2"/>
        <v>110871.78749999996</v>
      </c>
      <c r="S13" s="121">
        <f t="shared" si="2"/>
        <v>114752.30006249995</v>
      </c>
      <c r="U13" s="68">
        <f t="shared" si="3"/>
        <v>0</v>
      </c>
      <c r="V13" s="68">
        <f t="shared" si="3"/>
        <v>0</v>
      </c>
      <c r="W13" s="68">
        <f t="shared" si="3"/>
        <v>0</v>
      </c>
      <c r="X13" s="68">
        <f t="shared" si="3"/>
        <v>0</v>
      </c>
      <c r="Y13" s="68">
        <f t="shared" si="3"/>
        <v>0</v>
      </c>
    </row>
    <row r="14" spans="1:25" x14ac:dyDescent="0.25">
      <c r="A14" s="90"/>
      <c r="B14" s="79"/>
      <c r="C14" s="80">
        <f t="shared" si="4"/>
        <v>0</v>
      </c>
      <c r="D14" s="115">
        <v>0</v>
      </c>
      <c r="E14" s="27">
        <f t="shared" si="0"/>
        <v>0</v>
      </c>
      <c r="F14" s="27">
        <f t="shared" si="5"/>
        <v>0</v>
      </c>
      <c r="G14" s="27">
        <f t="shared" ref="G14:I14" si="9">F14*1.035</f>
        <v>0</v>
      </c>
      <c r="H14" s="27">
        <f t="shared" si="9"/>
        <v>0</v>
      </c>
      <c r="I14" s="27">
        <f t="shared" si="9"/>
        <v>0</v>
      </c>
      <c r="J14" s="91">
        <f t="shared" si="6"/>
        <v>0</v>
      </c>
      <c r="L14" s="17">
        <v>0</v>
      </c>
      <c r="M14" s="9">
        <v>9</v>
      </c>
      <c r="N14" s="21"/>
      <c r="O14" s="121">
        <f t="shared" si="7"/>
        <v>0</v>
      </c>
      <c r="P14" s="121">
        <f t="shared" ref="P14:P17" si="10">O14*1.035</f>
        <v>0</v>
      </c>
      <c r="Q14" s="121">
        <f t="shared" ref="Q14:S14" si="11">P14*1.035</f>
        <v>0</v>
      </c>
      <c r="R14" s="121">
        <f t="shared" si="11"/>
        <v>0</v>
      </c>
      <c r="S14" s="121">
        <f t="shared" si="11"/>
        <v>0</v>
      </c>
      <c r="U14" s="68" t="e">
        <f t="shared" si="3"/>
        <v>#DIV/0!</v>
      </c>
      <c r="V14" s="68" t="e">
        <f t="shared" si="3"/>
        <v>#DIV/0!</v>
      </c>
      <c r="W14" s="68" t="e">
        <f t="shared" si="3"/>
        <v>#DIV/0!</v>
      </c>
      <c r="X14" s="68" t="e">
        <f t="shared" si="3"/>
        <v>#DIV/0!</v>
      </c>
      <c r="Y14" s="68" t="e">
        <f t="shared" si="3"/>
        <v>#DIV/0!</v>
      </c>
    </row>
    <row r="15" spans="1:25" x14ac:dyDescent="0.25">
      <c r="A15" s="90"/>
      <c r="B15" s="79"/>
      <c r="C15" s="80">
        <f t="shared" si="4"/>
        <v>0</v>
      </c>
      <c r="D15" s="115">
        <v>0</v>
      </c>
      <c r="E15" s="27">
        <f t="shared" si="0"/>
        <v>0</v>
      </c>
      <c r="F15" s="27">
        <f t="shared" si="5"/>
        <v>0</v>
      </c>
      <c r="G15" s="27">
        <f t="shared" ref="G15:I15" si="12">F15*1.035</f>
        <v>0</v>
      </c>
      <c r="H15" s="27">
        <f t="shared" si="12"/>
        <v>0</v>
      </c>
      <c r="I15" s="27">
        <f t="shared" si="12"/>
        <v>0</v>
      </c>
      <c r="J15" s="91">
        <f t="shared" si="6"/>
        <v>0</v>
      </c>
      <c r="L15" s="17">
        <v>0</v>
      </c>
      <c r="M15" s="9">
        <v>9</v>
      </c>
      <c r="N15" s="21"/>
      <c r="O15" s="121">
        <f t="shared" si="7"/>
        <v>0</v>
      </c>
      <c r="P15" s="121">
        <f t="shared" si="10"/>
        <v>0</v>
      </c>
      <c r="Q15" s="121">
        <f t="shared" ref="Q15:S15" si="13">P15*1.035</f>
        <v>0</v>
      </c>
      <c r="R15" s="121">
        <f t="shared" si="13"/>
        <v>0</v>
      </c>
      <c r="S15" s="121">
        <f t="shared" si="13"/>
        <v>0</v>
      </c>
      <c r="U15" s="68" t="e">
        <f t="shared" si="3"/>
        <v>#DIV/0!</v>
      </c>
      <c r="V15" s="68" t="e">
        <f t="shared" si="3"/>
        <v>#DIV/0!</v>
      </c>
      <c r="W15" s="68" t="e">
        <f t="shared" si="3"/>
        <v>#DIV/0!</v>
      </c>
      <c r="X15" s="68" t="e">
        <f t="shared" si="3"/>
        <v>#DIV/0!</v>
      </c>
      <c r="Y15" s="68" t="e">
        <f t="shared" si="3"/>
        <v>#DIV/0!</v>
      </c>
    </row>
    <row r="16" spans="1:25" x14ac:dyDescent="0.25">
      <c r="A16" s="90"/>
      <c r="B16" s="79"/>
      <c r="C16" s="80">
        <f t="shared" ref="C16:C17" si="14">D16*M16</f>
        <v>0</v>
      </c>
      <c r="D16" s="115">
        <v>0</v>
      </c>
      <c r="E16" s="27">
        <f t="shared" si="0"/>
        <v>0</v>
      </c>
      <c r="F16" s="27">
        <f t="shared" si="5"/>
        <v>0</v>
      </c>
      <c r="G16" s="27">
        <f t="shared" ref="G16:I16" si="15">F16*1.035</f>
        <v>0</v>
      </c>
      <c r="H16" s="27">
        <f t="shared" si="15"/>
        <v>0</v>
      </c>
      <c r="I16" s="27">
        <f t="shared" si="15"/>
        <v>0</v>
      </c>
      <c r="J16" s="91">
        <f t="shared" si="6"/>
        <v>0</v>
      </c>
      <c r="L16" s="17">
        <v>0</v>
      </c>
      <c r="M16" s="9">
        <v>9</v>
      </c>
      <c r="N16" s="21"/>
      <c r="O16" s="121">
        <f t="shared" ref="O16:O17" si="16">L16</f>
        <v>0</v>
      </c>
      <c r="P16" s="121">
        <f t="shared" si="10"/>
        <v>0</v>
      </c>
      <c r="Q16" s="121">
        <f t="shared" ref="Q16:S16" si="17">P16*1.035</f>
        <v>0</v>
      </c>
      <c r="R16" s="121">
        <f t="shared" si="17"/>
        <v>0</v>
      </c>
      <c r="S16" s="121">
        <f t="shared" si="17"/>
        <v>0</v>
      </c>
      <c r="U16" s="68" t="e">
        <f t="shared" si="3"/>
        <v>#DIV/0!</v>
      </c>
      <c r="V16" s="68" t="e">
        <f t="shared" si="3"/>
        <v>#DIV/0!</v>
      </c>
      <c r="W16" s="68" t="e">
        <f t="shared" si="3"/>
        <v>#DIV/0!</v>
      </c>
      <c r="X16" s="68" t="e">
        <f t="shared" si="3"/>
        <v>#DIV/0!</v>
      </c>
      <c r="Y16" s="68" t="e">
        <f t="shared" si="3"/>
        <v>#DIV/0!</v>
      </c>
    </row>
    <row r="17" spans="1:25" x14ac:dyDescent="0.25">
      <c r="A17" s="90"/>
      <c r="B17" s="79"/>
      <c r="C17" s="80">
        <f t="shared" si="14"/>
        <v>0</v>
      </c>
      <c r="D17" s="115">
        <v>0</v>
      </c>
      <c r="E17" s="27">
        <f t="shared" si="0"/>
        <v>0</v>
      </c>
      <c r="F17" s="27">
        <f t="shared" si="5"/>
        <v>0</v>
      </c>
      <c r="G17" s="27">
        <f t="shared" ref="G17:I17" si="18">F17*1.035</f>
        <v>0</v>
      </c>
      <c r="H17" s="27">
        <f t="shared" si="18"/>
        <v>0</v>
      </c>
      <c r="I17" s="27">
        <f t="shared" si="18"/>
        <v>0</v>
      </c>
      <c r="J17" s="91">
        <f t="shared" si="6"/>
        <v>0</v>
      </c>
      <c r="L17" s="17">
        <v>0</v>
      </c>
      <c r="M17" s="9">
        <v>9</v>
      </c>
      <c r="N17" s="21"/>
      <c r="O17" s="122">
        <f t="shared" si="16"/>
        <v>0</v>
      </c>
      <c r="P17" s="122">
        <f t="shared" si="10"/>
        <v>0</v>
      </c>
      <c r="Q17" s="122">
        <f t="shared" ref="Q17:S17" si="19">P17*1.035</f>
        <v>0</v>
      </c>
      <c r="R17" s="122">
        <f t="shared" si="19"/>
        <v>0</v>
      </c>
      <c r="S17" s="122">
        <f t="shared" si="19"/>
        <v>0</v>
      </c>
      <c r="U17" s="69" t="e">
        <f t="shared" si="3"/>
        <v>#DIV/0!</v>
      </c>
      <c r="V17" s="69" t="e">
        <f t="shared" si="3"/>
        <v>#DIV/0!</v>
      </c>
      <c r="W17" s="69" t="e">
        <f t="shared" si="3"/>
        <v>#DIV/0!</v>
      </c>
      <c r="X17" s="69" t="e">
        <f t="shared" si="3"/>
        <v>#DIV/0!</v>
      </c>
      <c r="Y17" s="69" t="e">
        <f t="shared" si="3"/>
        <v>#DIV/0!</v>
      </c>
    </row>
    <row r="18" spans="1:25" x14ac:dyDescent="0.25">
      <c r="A18" s="175"/>
      <c r="B18" s="176"/>
      <c r="C18" s="80"/>
      <c r="D18" s="83"/>
      <c r="E18" s="27"/>
      <c r="F18" s="27"/>
      <c r="G18" s="27"/>
      <c r="H18" s="27"/>
      <c r="I18" s="27"/>
      <c r="J18" s="91"/>
      <c r="L18" s="21"/>
      <c r="M18" s="21"/>
      <c r="N18" s="21"/>
    </row>
    <row r="19" spans="1:25" x14ac:dyDescent="0.25">
      <c r="A19" s="187" t="s">
        <v>31</v>
      </c>
      <c r="B19" s="188"/>
      <c r="C19" s="62"/>
      <c r="D19" s="62"/>
      <c r="E19" s="27">
        <f>ROUND(SUM(E12:E18),0)</f>
        <v>0</v>
      </c>
      <c r="F19" s="27">
        <f>ROUND(SUM(F12:F18),0)</f>
        <v>0</v>
      </c>
      <c r="G19" s="27">
        <f>ROUND(SUM(G12:G18),0)</f>
        <v>0</v>
      </c>
      <c r="H19" s="27">
        <f>ROUND(SUM(H12:H18),0)</f>
        <v>0</v>
      </c>
      <c r="I19" s="27">
        <f>ROUND(SUM(I12:I18),0)</f>
        <v>0</v>
      </c>
      <c r="J19" s="92">
        <f>ROUND(SUM(E19:I19),0)</f>
        <v>0</v>
      </c>
      <c r="L19" s="21"/>
      <c r="M19" s="21"/>
      <c r="N19" s="21"/>
      <c r="O19" s="35"/>
    </row>
    <row r="20" spans="1:25" ht="13" x14ac:dyDescent="0.3">
      <c r="A20" s="177" t="s">
        <v>29</v>
      </c>
      <c r="B20" s="178"/>
      <c r="C20" s="105" t="s">
        <v>86</v>
      </c>
      <c r="D20" s="2"/>
      <c r="E20" s="27"/>
      <c r="F20" s="27"/>
      <c r="G20" s="27"/>
      <c r="H20" s="27"/>
      <c r="I20" s="27"/>
      <c r="J20" s="93"/>
      <c r="L20" s="76" t="s">
        <v>42</v>
      </c>
      <c r="M20" s="76" t="s">
        <v>37</v>
      </c>
      <c r="N20" s="26"/>
      <c r="P20" s="35"/>
    </row>
    <row r="21" spans="1:25" x14ac:dyDescent="0.25">
      <c r="A21" s="189" t="s">
        <v>34</v>
      </c>
      <c r="B21" s="190"/>
      <c r="C21" s="80">
        <v>0</v>
      </c>
      <c r="D21" s="115">
        <v>0</v>
      </c>
      <c r="E21" s="27">
        <f>ROUND(L21*D21*C21,0)</f>
        <v>0</v>
      </c>
      <c r="F21" s="27">
        <f t="shared" ref="F21:I25" si="20">ROUND(E21*1.03,0)</f>
        <v>0</v>
      </c>
      <c r="G21" s="27">
        <f>ROUND(F21*1.03,0)</f>
        <v>0</v>
      </c>
      <c r="H21" s="27">
        <f>ROUND(G21*1.03,0)</f>
        <v>0</v>
      </c>
      <c r="I21" s="27">
        <f>ROUND(H21*1.03,0)</f>
        <v>0</v>
      </c>
      <c r="J21" s="93">
        <f>ROUND(SUM(E21:I21),0)</f>
        <v>0</v>
      </c>
      <c r="L21" s="17">
        <v>55000</v>
      </c>
      <c r="M21" s="9">
        <v>12</v>
      </c>
      <c r="N21" s="20"/>
      <c r="O21" s="33"/>
      <c r="P21" s="18"/>
    </row>
    <row r="22" spans="1:25" x14ac:dyDescent="0.25">
      <c r="A22" s="175" t="s">
        <v>46</v>
      </c>
      <c r="B22" s="176"/>
      <c r="C22" s="80">
        <v>0</v>
      </c>
      <c r="D22" s="115">
        <v>0</v>
      </c>
      <c r="E22" s="27">
        <f t="shared" ref="E22" si="21">ROUND(L22*D22*C22,0)</f>
        <v>0</v>
      </c>
      <c r="F22" s="27">
        <f t="shared" si="20"/>
        <v>0</v>
      </c>
      <c r="G22" s="27">
        <f t="shared" si="20"/>
        <v>0</v>
      </c>
      <c r="H22" s="27">
        <f t="shared" si="20"/>
        <v>0</v>
      </c>
      <c r="I22" s="27">
        <f t="shared" si="20"/>
        <v>0</v>
      </c>
      <c r="J22" s="93">
        <f t="shared" ref="J22:J25" si="22">ROUND(SUM(E22:I22),0)</f>
        <v>0</v>
      </c>
      <c r="L22" s="17">
        <v>24000</v>
      </c>
      <c r="M22" s="9">
        <v>12</v>
      </c>
      <c r="N22" s="21"/>
      <c r="O22" s="33"/>
      <c r="P22" s="34"/>
    </row>
    <row r="23" spans="1:25" ht="13" x14ac:dyDescent="0.3">
      <c r="A23" s="175" t="s">
        <v>47</v>
      </c>
      <c r="B23" s="176"/>
      <c r="C23" s="80">
        <v>0</v>
      </c>
      <c r="D23" s="115">
        <v>0</v>
      </c>
      <c r="E23" s="27">
        <v>0</v>
      </c>
      <c r="F23" s="27">
        <f t="shared" si="20"/>
        <v>0</v>
      </c>
      <c r="G23" s="27">
        <f t="shared" si="20"/>
        <v>0</v>
      </c>
      <c r="H23" s="27">
        <f t="shared" si="20"/>
        <v>0</v>
      </c>
      <c r="I23" s="27">
        <f t="shared" si="20"/>
        <v>0</v>
      </c>
      <c r="J23" s="93">
        <f t="shared" si="22"/>
        <v>0</v>
      </c>
      <c r="L23" s="17">
        <v>0</v>
      </c>
      <c r="M23" s="4">
        <v>0</v>
      </c>
      <c r="N23" s="21"/>
      <c r="O23" s="67" t="s">
        <v>131</v>
      </c>
      <c r="P23" s="34"/>
    </row>
    <row r="24" spans="1:25" ht="13" x14ac:dyDescent="0.3">
      <c r="A24" s="175" t="s">
        <v>48</v>
      </c>
      <c r="B24" s="176"/>
      <c r="C24" s="80">
        <v>0</v>
      </c>
      <c r="D24" s="115">
        <v>0</v>
      </c>
      <c r="E24" s="27">
        <v>0</v>
      </c>
      <c r="F24" s="27">
        <f t="shared" si="20"/>
        <v>0</v>
      </c>
      <c r="G24" s="27">
        <f t="shared" si="20"/>
        <v>0</v>
      </c>
      <c r="H24" s="27">
        <f t="shared" si="20"/>
        <v>0</v>
      </c>
      <c r="I24" s="27">
        <f t="shared" si="20"/>
        <v>0</v>
      </c>
      <c r="J24" s="93">
        <f t="shared" si="22"/>
        <v>0</v>
      </c>
      <c r="L24" s="17">
        <v>0</v>
      </c>
      <c r="M24" s="4">
        <v>0</v>
      </c>
      <c r="N24" s="21"/>
      <c r="O24" s="67" t="s">
        <v>74</v>
      </c>
      <c r="P24" s="34"/>
    </row>
    <row r="25" spans="1:25" x14ac:dyDescent="0.25">
      <c r="A25" s="175" t="s">
        <v>43</v>
      </c>
      <c r="B25" s="176"/>
      <c r="C25" s="80">
        <v>0</v>
      </c>
      <c r="D25" s="115">
        <v>0</v>
      </c>
      <c r="E25" s="27">
        <v>0</v>
      </c>
      <c r="F25" s="27">
        <f t="shared" si="20"/>
        <v>0</v>
      </c>
      <c r="G25" s="27">
        <f t="shared" si="20"/>
        <v>0</v>
      </c>
      <c r="H25" s="27">
        <f t="shared" si="20"/>
        <v>0</v>
      </c>
      <c r="I25" s="27">
        <f t="shared" si="20"/>
        <v>0</v>
      </c>
      <c r="J25" s="93">
        <f t="shared" si="22"/>
        <v>0</v>
      </c>
      <c r="L25" s="17">
        <v>0</v>
      </c>
      <c r="M25" s="9">
        <v>0</v>
      </c>
      <c r="N25" s="21"/>
      <c r="P25" s="34"/>
    </row>
    <row r="26" spans="1:25" ht="13" x14ac:dyDescent="0.3">
      <c r="A26" s="175"/>
      <c r="B26" s="176"/>
      <c r="C26" s="80"/>
      <c r="D26" s="83"/>
      <c r="E26" s="27"/>
      <c r="F26" s="27"/>
      <c r="G26" s="27"/>
      <c r="H26" s="27"/>
      <c r="I26" s="27"/>
      <c r="J26" s="93"/>
      <c r="L26" s="21"/>
      <c r="M26" s="21"/>
      <c r="N26" s="21"/>
      <c r="O26" s="67" t="s">
        <v>132</v>
      </c>
      <c r="R26" s="70" t="s">
        <v>133</v>
      </c>
    </row>
    <row r="27" spans="1:25" x14ac:dyDescent="0.25">
      <c r="A27" s="187" t="s">
        <v>50</v>
      </c>
      <c r="B27" s="188"/>
      <c r="C27" s="62"/>
      <c r="D27" s="62"/>
      <c r="E27" s="27">
        <f>ROUND(SUM(E21:E25),0)</f>
        <v>0</v>
      </c>
      <c r="F27" s="27">
        <f>ROUND(SUM(F21:F25),0)</f>
        <v>0</v>
      </c>
      <c r="G27" s="27">
        <f>ROUND(SUM(G21:G25),0)</f>
        <v>0</v>
      </c>
      <c r="H27" s="27">
        <f>ROUND(SUM(H21:H25),0)</f>
        <v>0</v>
      </c>
      <c r="I27" s="27">
        <f>ROUND(SUM(I21:I25),0)</f>
        <v>0</v>
      </c>
      <c r="J27" s="92">
        <f>ROUND(SUM(E27:I27),0)</f>
        <v>0</v>
      </c>
      <c r="L27" s="26"/>
      <c r="M27" s="26"/>
      <c r="N27" s="21"/>
      <c r="P27" s="35"/>
    </row>
    <row r="28" spans="1:25" ht="13" x14ac:dyDescent="0.3">
      <c r="A28" s="193" t="s">
        <v>30</v>
      </c>
      <c r="B28" s="194"/>
      <c r="C28" s="81"/>
      <c r="D28" s="5"/>
      <c r="E28" s="27"/>
      <c r="F28" s="27"/>
      <c r="G28" s="27"/>
      <c r="H28" s="27"/>
      <c r="I28" s="27"/>
      <c r="J28" s="93"/>
      <c r="L28" s="29"/>
      <c r="M28" s="20"/>
      <c r="N28" s="21"/>
      <c r="O28" s="33"/>
      <c r="P28" s="18"/>
    </row>
    <row r="29" spans="1:25" x14ac:dyDescent="0.25">
      <c r="A29" s="175" t="s">
        <v>33</v>
      </c>
      <c r="B29" s="176"/>
      <c r="C29" s="114">
        <v>0.32</v>
      </c>
      <c r="D29" s="115"/>
      <c r="E29" s="27">
        <f>ROUND(E19*$C$29,0)</f>
        <v>0</v>
      </c>
      <c r="F29" s="27">
        <f>ROUND(F19*$C$29,0)</f>
        <v>0</v>
      </c>
      <c r="G29" s="27">
        <f>ROUND(G19*$C$29,0)</f>
        <v>0</v>
      </c>
      <c r="H29" s="27">
        <f>ROUND(H19*$C$29,0)</f>
        <v>0</v>
      </c>
      <c r="I29" s="27">
        <f>ROUND(I19*$C$29,0)</f>
        <v>0</v>
      </c>
      <c r="J29" s="94">
        <f>ROUND(SUM(E29:I29),0)</f>
        <v>0</v>
      </c>
      <c r="L29" s="29"/>
      <c r="M29" s="21"/>
      <c r="N29" s="21"/>
      <c r="O29" s="33"/>
      <c r="P29" s="34"/>
    </row>
    <row r="30" spans="1:25" x14ac:dyDescent="0.25">
      <c r="A30" s="189" t="s">
        <v>34</v>
      </c>
      <c r="B30" s="190"/>
      <c r="C30" s="114">
        <v>0.23</v>
      </c>
      <c r="D30" s="115"/>
      <c r="E30" s="27">
        <f>ROUND(E21*$C$30,0)</f>
        <v>0</v>
      </c>
      <c r="F30" s="27">
        <f>ROUND(F21*$C$30,0)</f>
        <v>0</v>
      </c>
      <c r="G30" s="27">
        <f>ROUND(G21*$C$30,0)</f>
        <v>0</v>
      </c>
      <c r="H30" s="27">
        <f>ROUND(H21*$C$30,0)</f>
        <v>0</v>
      </c>
      <c r="I30" s="27">
        <f>ROUND(I21*$C$30,0)</f>
        <v>0</v>
      </c>
      <c r="J30" s="94">
        <f t="shared" ref="J30:J32" si="23">ROUND(SUM(E30:I30),0)</f>
        <v>0</v>
      </c>
      <c r="L30" s="29"/>
      <c r="M30" s="21"/>
      <c r="N30" s="21"/>
      <c r="O30" s="33"/>
      <c r="P30" s="34"/>
    </row>
    <row r="31" spans="1:25" x14ac:dyDescent="0.25">
      <c r="A31" s="175" t="s">
        <v>44</v>
      </c>
      <c r="B31" s="176"/>
      <c r="C31" s="114">
        <v>0.02</v>
      </c>
      <c r="D31" s="115"/>
      <c r="E31" s="27">
        <f>ROUND((E22+E23+E24)*$C$31,0)</f>
        <v>0</v>
      </c>
      <c r="F31" s="27">
        <f>ROUND((F22+F23+F24)*$C$31,0)</f>
        <v>0</v>
      </c>
      <c r="G31" s="27">
        <f>ROUND((G22+G23+G24)*$C$31,0)</f>
        <v>0</v>
      </c>
      <c r="H31" s="27">
        <f>ROUND((H22+H23+H24)*$C$31,0)</f>
        <v>0</v>
      </c>
      <c r="I31" s="27">
        <f>ROUND((I22+I23+I24)*$C$31,0)</f>
        <v>0</v>
      </c>
      <c r="J31" s="94">
        <f t="shared" si="23"/>
        <v>0</v>
      </c>
      <c r="L31" s="29"/>
      <c r="M31" s="21"/>
      <c r="N31" s="21"/>
      <c r="P31" s="34"/>
    </row>
    <row r="32" spans="1:25" x14ac:dyDescent="0.25">
      <c r="A32" s="175" t="s">
        <v>43</v>
      </c>
      <c r="B32" s="176"/>
      <c r="C32" s="114">
        <v>0.12</v>
      </c>
      <c r="D32" s="115"/>
      <c r="E32" s="27">
        <f>ROUND(E25*$C$32,0)</f>
        <v>0</v>
      </c>
      <c r="F32" s="27">
        <f>ROUND(F25*$C$32,0)</f>
        <v>0</v>
      </c>
      <c r="G32" s="27">
        <f>ROUND(G25*$C$32,0)</f>
        <v>0</v>
      </c>
      <c r="H32" s="27">
        <f>ROUND(H25*$C$32,0)</f>
        <v>0</v>
      </c>
      <c r="I32" s="27">
        <f>ROUND(I25*$C$32,0)</f>
        <v>0</v>
      </c>
      <c r="J32" s="94">
        <f t="shared" si="23"/>
        <v>0</v>
      </c>
      <c r="L32" s="21"/>
      <c r="M32" s="21"/>
      <c r="N32" s="21"/>
      <c r="O32" s="33"/>
    </row>
    <row r="33" spans="1:16" x14ac:dyDescent="0.25">
      <c r="A33" s="175"/>
      <c r="B33" s="176"/>
      <c r="C33" s="106"/>
      <c r="D33" s="115"/>
      <c r="E33" s="11"/>
      <c r="F33" s="11"/>
      <c r="G33" s="11"/>
      <c r="H33" s="11"/>
      <c r="I33" s="11"/>
      <c r="J33" s="94"/>
      <c r="L33" s="21"/>
      <c r="M33" s="21"/>
      <c r="P33" s="19"/>
    </row>
    <row r="34" spans="1:16" x14ac:dyDescent="0.25">
      <c r="A34" s="187" t="s">
        <v>32</v>
      </c>
      <c r="B34" s="188"/>
      <c r="C34" s="63"/>
      <c r="D34" s="62"/>
      <c r="E34" s="11">
        <f>ROUND(SUM(E29:E32),0)</f>
        <v>0</v>
      </c>
      <c r="F34" s="11">
        <f>ROUND(SUM(F29:F32),0)</f>
        <v>0</v>
      </c>
      <c r="G34" s="11">
        <f>ROUND(SUM(G29:G32),0)</f>
        <v>0</v>
      </c>
      <c r="H34" s="11">
        <f>ROUND(SUM(H29:H32),0)</f>
        <v>0</v>
      </c>
      <c r="I34" s="11">
        <f>ROUND(SUM(I29:I32),0)</f>
        <v>0</v>
      </c>
      <c r="J34" s="95">
        <f>ROUND(SUM(E34:I34),0)</f>
        <v>0</v>
      </c>
      <c r="L34" s="21"/>
      <c r="M34" s="21"/>
      <c r="P34" s="25"/>
    </row>
    <row r="35" spans="1:16" ht="13" x14ac:dyDescent="0.3">
      <c r="A35" s="191" t="s">
        <v>6</v>
      </c>
      <c r="B35" s="192"/>
      <c r="C35" s="64"/>
      <c r="D35" s="64"/>
      <c r="E35" s="12">
        <f>ROUND(E34+E27+E19,0)</f>
        <v>0</v>
      </c>
      <c r="F35" s="12">
        <f>ROUND(F34+F27+F19,0)</f>
        <v>0</v>
      </c>
      <c r="G35" s="12">
        <f>ROUND(G34+G27+G19,0)</f>
        <v>0</v>
      </c>
      <c r="H35" s="12">
        <f>ROUND(H34+H27+H19,0)</f>
        <v>0</v>
      </c>
      <c r="I35" s="12">
        <f>ROUND(I34+I27+I19,0)</f>
        <v>0</v>
      </c>
      <c r="J35" s="96">
        <f>ROUND(SUM(E35:I35),0)</f>
        <v>0</v>
      </c>
      <c r="L35" s="22"/>
      <c r="M35" s="22"/>
      <c r="N35" s="22"/>
    </row>
    <row r="36" spans="1:16" ht="13" x14ac:dyDescent="0.3">
      <c r="A36" s="195"/>
      <c r="B36" s="196"/>
      <c r="C36" s="64"/>
      <c r="D36" s="2"/>
      <c r="E36" s="12"/>
      <c r="F36" s="12"/>
      <c r="G36" s="12"/>
      <c r="H36" s="12"/>
      <c r="I36" s="12"/>
      <c r="J36" s="97"/>
      <c r="L36" s="22"/>
      <c r="M36" s="22"/>
      <c r="N36" s="22"/>
    </row>
    <row r="37" spans="1:16" ht="13" x14ac:dyDescent="0.3">
      <c r="A37" s="191" t="s">
        <v>7</v>
      </c>
      <c r="B37" s="192"/>
      <c r="C37" s="64"/>
      <c r="D37" s="64"/>
      <c r="E37" s="11"/>
      <c r="F37" s="11"/>
      <c r="G37" s="11"/>
      <c r="H37" s="11"/>
      <c r="I37" s="11"/>
      <c r="J37" s="95"/>
      <c r="L37" s="21"/>
      <c r="M37" s="22"/>
      <c r="N37" s="22"/>
    </row>
    <row r="38" spans="1:16" ht="13" x14ac:dyDescent="0.3">
      <c r="A38" s="175" t="s">
        <v>126</v>
      </c>
      <c r="B38" s="176"/>
      <c r="C38" s="62"/>
      <c r="D38" s="4"/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91">
        <f>SUM(E38:I38)</f>
        <v>0</v>
      </c>
      <c r="O38" s="31" t="s">
        <v>129</v>
      </c>
    </row>
    <row r="39" spans="1:16" ht="13" x14ac:dyDescent="0.3">
      <c r="A39" s="175" t="s">
        <v>127</v>
      </c>
      <c r="B39" s="176"/>
      <c r="C39" s="62"/>
      <c r="D39" s="4"/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91">
        <f>SUM(E39:I39)</f>
        <v>0</v>
      </c>
      <c r="O39" s="31" t="s">
        <v>130</v>
      </c>
    </row>
    <row r="40" spans="1:16" ht="13" x14ac:dyDescent="0.3">
      <c r="A40" s="197" t="s">
        <v>128</v>
      </c>
      <c r="B40" s="198"/>
      <c r="C40" s="65"/>
      <c r="D40" s="116"/>
      <c r="E40" s="131">
        <f>ROUND(SUM(E38:E39),0)</f>
        <v>0</v>
      </c>
      <c r="F40" s="27">
        <f>ROUND(SUM(D40:D40),0)</f>
        <v>0</v>
      </c>
      <c r="G40" s="27">
        <f>ROUND(SUM(E40:E40),0)</f>
        <v>0</v>
      </c>
      <c r="H40" s="27">
        <f>ROUND(SUM(F40:F40),0)</f>
        <v>0</v>
      </c>
      <c r="I40" s="27">
        <f>ROUND(SUM(F40:F40),0)</f>
        <v>0</v>
      </c>
      <c r="J40" s="133">
        <f>SUM(E40:I40)</f>
        <v>0</v>
      </c>
    </row>
    <row r="41" spans="1:16" ht="13" x14ac:dyDescent="0.3">
      <c r="A41" s="177"/>
      <c r="B41" s="178"/>
      <c r="C41" s="64"/>
      <c r="D41" s="2"/>
      <c r="E41" s="11"/>
      <c r="F41" s="11"/>
      <c r="G41" s="11"/>
      <c r="H41" s="11"/>
      <c r="I41" s="11"/>
      <c r="J41" s="94"/>
      <c r="L41" s="21"/>
      <c r="M41" s="22"/>
      <c r="N41" s="22"/>
    </row>
    <row r="42" spans="1:16" ht="13" x14ac:dyDescent="0.3">
      <c r="A42" s="177" t="s">
        <v>8</v>
      </c>
      <c r="B42" s="178"/>
      <c r="C42" s="105" t="s">
        <v>86</v>
      </c>
      <c r="D42" s="2"/>
      <c r="E42" s="11"/>
      <c r="F42" s="11"/>
      <c r="G42" s="11"/>
      <c r="H42" s="11"/>
      <c r="I42" s="11"/>
      <c r="J42" s="94"/>
      <c r="L42" s="21"/>
      <c r="M42" s="21"/>
      <c r="N42" s="21"/>
    </row>
    <row r="43" spans="1:16" x14ac:dyDescent="0.25">
      <c r="A43" s="175" t="s">
        <v>13</v>
      </c>
      <c r="B43" s="176"/>
      <c r="C43" s="62">
        <f>'Travel Budget Example'!A14</f>
        <v>0</v>
      </c>
      <c r="D43" s="4"/>
      <c r="E43" s="11">
        <f>ROUND('Travel Budget Example'!D14,0)</f>
        <v>0</v>
      </c>
      <c r="F43" s="11">
        <f>E43</f>
        <v>0</v>
      </c>
      <c r="G43" s="11">
        <f>E43</f>
        <v>0</v>
      </c>
      <c r="H43" s="11">
        <f>E43</f>
        <v>0</v>
      </c>
      <c r="I43" s="11">
        <f>F43</f>
        <v>0</v>
      </c>
      <c r="J43" s="98">
        <f>ROUND(SUM(E43:I43),0)</f>
        <v>0</v>
      </c>
      <c r="L43" s="21"/>
      <c r="M43" s="21"/>
      <c r="N43" s="21"/>
      <c r="O43" s="119" t="s">
        <v>109</v>
      </c>
    </row>
    <row r="44" spans="1:16" x14ac:dyDescent="0.25">
      <c r="A44" s="175" t="s">
        <v>14</v>
      </c>
      <c r="B44" s="176"/>
      <c r="C44" s="62">
        <f>'Travel Budget Example'!A28</f>
        <v>0</v>
      </c>
      <c r="D44" s="4"/>
      <c r="E44" s="11">
        <f>ROUND('Travel Budget Example'!D28,0)</f>
        <v>0</v>
      </c>
      <c r="F44" s="11">
        <f>E44</f>
        <v>0</v>
      </c>
      <c r="G44" s="11">
        <f>E44</f>
        <v>0</v>
      </c>
      <c r="H44" s="11">
        <f>E44</f>
        <v>0</v>
      </c>
      <c r="I44" s="11">
        <f>F44</f>
        <v>0</v>
      </c>
      <c r="J44" s="98">
        <f>ROUND(SUM(E44:I44),0)</f>
        <v>0</v>
      </c>
      <c r="L44" s="21"/>
      <c r="M44" s="21"/>
      <c r="N44" s="21"/>
      <c r="O44" s="119" t="s">
        <v>115</v>
      </c>
    </row>
    <row r="45" spans="1:16" ht="13" x14ac:dyDescent="0.3">
      <c r="A45" s="197" t="s">
        <v>25</v>
      </c>
      <c r="B45" s="198"/>
      <c r="C45" s="65"/>
      <c r="D45" s="116"/>
      <c r="E45" s="12">
        <f>ROUND(SUM(E43:E44),0)</f>
        <v>0</v>
      </c>
      <c r="F45" s="12">
        <f>ROUND(SUM(F43:F44),0)</f>
        <v>0</v>
      </c>
      <c r="G45" s="12">
        <f>ROUND(SUM(G43:G44),0)</f>
        <v>0</v>
      </c>
      <c r="H45" s="12">
        <f>ROUND(SUM(H43:H44),0)</f>
        <v>0</v>
      </c>
      <c r="I45" s="12">
        <f>ROUND(SUM(I43:I44),0)</f>
        <v>0</v>
      </c>
      <c r="J45" s="96">
        <f>ROUND(SUM(E45:I45),0)</f>
        <v>0</v>
      </c>
      <c r="L45" s="22"/>
      <c r="M45" s="22"/>
      <c r="N45" s="22"/>
    </row>
    <row r="46" spans="1:16" ht="13" x14ac:dyDescent="0.3">
      <c r="A46" s="199"/>
      <c r="B46" s="200"/>
      <c r="C46" s="65"/>
      <c r="D46" s="117"/>
      <c r="E46" s="12"/>
      <c r="F46" s="12"/>
      <c r="G46" s="12"/>
      <c r="H46" s="12"/>
      <c r="I46" s="12"/>
      <c r="J46" s="97"/>
      <c r="L46" s="22"/>
      <c r="M46" s="22"/>
      <c r="N46" s="22"/>
    </row>
    <row r="47" spans="1:16" ht="12.75" customHeight="1" x14ac:dyDescent="0.3">
      <c r="A47" s="177" t="s">
        <v>9</v>
      </c>
      <c r="B47" s="178"/>
      <c r="C47" s="64"/>
      <c r="D47" s="2"/>
      <c r="E47" s="11"/>
      <c r="F47" s="11"/>
      <c r="G47" s="11"/>
      <c r="H47" s="11"/>
      <c r="I47" s="11"/>
      <c r="J47" s="94"/>
      <c r="L47" s="21"/>
      <c r="M47" s="21"/>
      <c r="N47" s="21"/>
      <c r="O47" s="31" t="s">
        <v>63</v>
      </c>
    </row>
    <row r="48" spans="1:16" ht="12.75" customHeight="1" x14ac:dyDescent="0.3">
      <c r="A48" s="175" t="s">
        <v>15</v>
      </c>
      <c r="B48" s="176"/>
      <c r="C48" s="62"/>
      <c r="D48" s="4"/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98">
        <f>ROUND(SUM(E48:I48),0)</f>
        <v>0</v>
      </c>
      <c r="L48" s="21"/>
      <c r="M48" s="21"/>
      <c r="N48" s="21"/>
      <c r="O48" s="31" t="s">
        <v>64</v>
      </c>
    </row>
    <row r="49" spans="1:24" ht="12.75" customHeight="1" x14ac:dyDescent="0.3">
      <c r="A49" s="175" t="s">
        <v>16</v>
      </c>
      <c r="B49" s="176"/>
      <c r="C49" s="62"/>
      <c r="D49" s="4"/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98">
        <f t="shared" ref="J49:J62" si="24">ROUND(SUM(E49:I49),0)</f>
        <v>0</v>
      </c>
      <c r="L49" s="21"/>
      <c r="M49" s="21"/>
      <c r="N49" s="21"/>
      <c r="O49" s="31" t="s">
        <v>65</v>
      </c>
    </row>
    <row r="50" spans="1:24" ht="12.75" customHeight="1" x14ac:dyDescent="0.3">
      <c r="A50" s="175" t="s">
        <v>17</v>
      </c>
      <c r="B50" s="176"/>
      <c r="C50" s="62"/>
      <c r="D50" s="4"/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98">
        <f t="shared" si="24"/>
        <v>0</v>
      </c>
      <c r="L50" s="21"/>
      <c r="M50" s="21"/>
      <c r="N50" s="21"/>
      <c r="O50" s="31" t="s">
        <v>66</v>
      </c>
    </row>
    <row r="51" spans="1:24" ht="12.75" customHeight="1" x14ac:dyDescent="0.3">
      <c r="A51" s="175" t="s">
        <v>18</v>
      </c>
      <c r="B51" s="176"/>
      <c r="C51" s="62"/>
      <c r="D51" s="4"/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98">
        <f t="shared" si="24"/>
        <v>0</v>
      </c>
      <c r="L51" s="21"/>
      <c r="M51" s="21"/>
      <c r="N51" s="21"/>
      <c r="O51" s="31" t="s">
        <v>67</v>
      </c>
    </row>
    <row r="52" spans="1:24" ht="12.75" customHeight="1" x14ac:dyDescent="0.25">
      <c r="A52" s="175" t="s">
        <v>19</v>
      </c>
      <c r="B52" s="176"/>
      <c r="C52" s="62"/>
      <c r="D52" s="4"/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98">
        <f t="shared" si="24"/>
        <v>0</v>
      </c>
      <c r="L52" s="21"/>
      <c r="M52" s="21"/>
      <c r="N52" s="21"/>
    </row>
    <row r="53" spans="1:24" ht="12.75" customHeight="1" x14ac:dyDescent="0.3">
      <c r="A53" s="197" t="s">
        <v>24</v>
      </c>
      <c r="B53" s="198"/>
      <c r="C53" s="65"/>
      <c r="D53" s="116"/>
      <c r="E53" s="12">
        <f>ROUND(SUM(E48:E52),0)</f>
        <v>0</v>
      </c>
      <c r="F53" s="12">
        <f>ROUND(SUM(F48:F52),0)</f>
        <v>0</v>
      </c>
      <c r="G53" s="12">
        <f>ROUND(SUM(G48:G52),0)</f>
        <v>0</v>
      </c>
      <c r="H53" s="12">
        <f>ROUND(SUM(H48:H52),0)</f>
        <v>0</v>
      </c>
      <c r="I53" s="12">
        <f>ROUND(SUM(I48:I52),0)</f>
        <v>0</v>
      </c>
      <c r="J53" s="12">
        <f t="shared" si="24"/>
        <v>0</v>
      </c>
      <c r="L53" s="22"/>
      <c r="M53" s="21"/>
      <c r="N53" s="21"/>
      <c r="O53" s="61"/>
    </row>
    <row r="54" spans="1:24" ht="12.75" customHeight="1" x14ac:dyDescent="0.3">
      <c r="A54" s="199"/>
      <c r="B54" s="200"/>
      <c r="C54" s="65"/>
      <c r="D54" s="117"/>
      <c r="E54" s="12"/>
      <c r="F54" s="12"/>
      <c r="G54" s="12"/>
      <c r="H54" s="12"/>
      <c r="I54" s="12"/>
      <c r="J54" s="98"/>
      <c r="L54" s="22"/>
      <c r="M54" s="21"/>
      <c r="N54" s="21"/>
    </row>
    <row r="55" spans="1:24" ht="13" x14ac:dyDescent="0.3">
      <c r="A55" s="193" t="s">
        <v>10</v>
      </c>
      <c r="B55" s="194"/>
      <c r="C55" s="107"/>
      <c r="D55" s="5"/>
      <c r="E55" s="11"/>
      <c r="F55" s="11"/>
      <c r="G55" s="11"/>
      <c r="H55" s="11"/>
      <c r="I55" s="11"/>
      <c r="J55" s="98"/>
      <c r="L55" s="21"/>
      <c r="M55" s="21"/>
      <c r="N55" s="21"/>
    </row>
    <row r="56" spans="1:24" x14ac:dyDescent="0.25">
      <c r="A56" s="175" t="s">
        <v>20</v>
      </c>
      <c r="B56" s="176"/>
      <c r="C56" s="62"/>
      <c r="D56" s="4"/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98">
        <f t="shared" si="24"/>
        <v>0</v>
      </c>
      <c r="L56" s="21"/>
      <c r="M56" s="21"/>
      <c r="N56" s="21"/>
    </row>
    <row r="57" spans="1:24" x14ac:dyDescent="0.25">
      <c r="A57" s="175" t="s">
        <v>45</v>
      </c>
      <c r="B57" s="176"/>
      <c r="C57" s="62"/>
      <c r="D57" s="4"/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98">
        <f t="shared" si="24"/>
        <v>0</v>
      </c>
      <c r="L57" s="21"/>
      <c r="M57" s="21"/>
      <c r="N57" s="21"/>
    </row>
    <row r="58" spans="1:24" x14ac:dyDescent="0.25">
      <c r="A58" s="175" t="s">
        <v>21</v>
      </c>
      <c r="B58" s="176"/>
      <c r="C58" s="62"/>
      <c r="D58" s="4"/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98">
        <f t="shared" si="24"/>
        <v>0</v>
      </c>
      <c r="L58" s="21"/>
      <c r="M58" s="21"/>
      <c r="N58" s="21"/>
    </row>
    <row r="59" spans="1:24" x14ac:dyDescent="0.25">
      <c r="A59" s="175" t="s">
        <v>22</v>
      </c>
      <c r="B59" s="176"/>
      <c r="C59" s="62"/>
      <c r="D59" s="4"/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98">
        <f t="shared" si="24"/>
        <v>0</v>
      </c>
      <c r="L59" s="76" t="s">
        <v>38</v>
      </c>
      <c r="M59" s="76" t="s">
        <v>39</v>
      </c>
      <c r="N59" s="21"/>
      <c r="O59" s="119" t="s">
        <v>96</v>
      </c>
    </row>
    <row r="60" spans="1:24" ht="13" x14ac:dyDescent="0.3">
      <c r="A60" s="175" t="s">
        <v>28</v>
      </c>
      <c r="B60" s="176"/>
      <c r="C60" s="62">
        <f>C22</f>
        <v>0</v>
      </c>
      <c r="D60" s="4"/>
      <c r="E60" s="30">
        <f>ROUND((L60*1)*M60*C60,0)</f>
        <v>0</v>
      </c>
      <c r="F60" s="30">
        <f>E60</f>
        <v>0</v>
      </c>
      <c r="G60" s="30">
        <f>E60</f>
        <v>0</v>
      </c>
      <c r="H60" s="30">
        <f>E60</f>
        <v>0</v>
      </c>
      <c r="I60" s="30">
        <f>F60</f>
        <v>0</v>
      </c>
      <c r="J60" s="98">
        <f t="shared" si="24"/>
        <v>0</v>
      </c>
      <c r="L60" s="16">
        <f>369.65*1.05</f>
        <v>388.13249999999999</v>
      </c>
      <c r="M60" s="9">
        <v>24</v>
      </c>
      <c r="N60" s="23"/>
      <c r="O60" s="31" t="s">
        <v>95</v>
      </c>
      <c r="X60" s="70" t="s">
        <v>77</v>
      </c>
    </row>
    <row r="61" spans="1:24" ht="13" x14ac:dyDescent="0.3">
      <c r="A61" s="175" t="s">
        <v>80</v>
      </c>
      <c r="B61" s="176"/>
      <c r="C61" s="63"/>
      <c r="D61" s="4"/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98">
        <f t="shared" si="24"/>
        <v>0</v>
      </c>
      <c r="N61" s="24"/>
      <c r="O61" s="31" t="s">
        <v>69</v>
      </c>
    </row>
    <row r="62" spans="1:24" ht="13" x14ac:dyDescent="0.3">
      <c r="A62" s="197" t="s">
        <v>23</v>
      </c>
      <c r="B62" s="198"/>
      <c r="C62" s="65"/>
      <c r="D62" s="116"/>
      <c r="E62" s="12">
        <f>ROUND(SUM(E56:E61),0)</f>
        <v>0</v>
      </c>
      <c r="F62" s="12">
        <f>ROUND(SUM(F56:F61),0)</f>
        <v>0</v>
      </c>
      <c r="G62" s="12">
        <f>ROUND(SUM(G56:G61),0)</f>
        <v>0</v>
      </c>
      <c r="H62" s="12">
        <f>ROUND(SUM(H56:H61),0)</f>
        <v>0</v>
      </c>
      <c r="I62" s="12">
        <f>ROUND(SUM(I56:I61),0)</f>
        <v>0</v>
      </c>
      <c r="J62" s="12">
        <f t="shared" si="24"/>
        <v>0</v>
      </c>
      <c r="L62" s="22"/>
      <c r="M62" s="22"/>
      <c r="N62" s="21"/>
    </row>
    <row r="63" spans="1:24" ht="13" x14ac:dyDescent="0.3">
      <c r="A63" s="99"/>
      <c r="B63" s="85"/>
      <c r="C63" s="84"/>
      <c r="D63" s="118"/>
      <c r="E63" s="86"/>
      <c r="F63" s="86"/>
      <c r="G63" s="86"/>
      <c r="H63" s="86"/>
      <c r="I63" s="86"/>
      <c r="J63" s="100"/>
      <c r="L63" s="22"/>
      <c r="M63" s="22"/>
      <c r="N63" s="21"/>
    </row>
    <row r="64" spans="1:24" ht="13.5" thickBot="1" x14ac:dyDescent="0.35">
      <c r="A64" s="215" t="s">
        <v>11</v>
      </c>
      <c r="B64" s="216"/>
      <c r="C64" s="66"/>
      <c r="D64" s="66"/>
      <c r="E64" s="13">
        <f>ROUND(E35+E40+E45+E53+E62,0)</f>
        <v>0</v>
      </c>
      <c r="F64" s="13">
        <f>ROUND(F35+F40+F45+F53+F62,0)</f>
        <v>0</v>
      </c>
      <c r="G64" s="13">
        <f>ROUND(G35+G40+G45+G53+G62,0)</f>
        <v>0</v>
      </c>
      <c r="H64" s="13">
        <f>ROUND(H35+H40+H45+H53+H62,0)</f>
        <v>0</v>
      </c>
      <c r="I64" s="13">
        <f>ROUND(I35+I40+I45+I53+I62,0)</f>
        <v>0</v>
      </c>
      <c r="J64" s="101">
        <f>ROUND(SUM(E64:I64),0)</f>
        <v>0</v>
      </c>
      <c r="L64" s="22"/>
      <c r="M64" s="22"/>
      <c r="N64" s="22"/>
      <c r="O64" s="3"/>
    </row>
    <row r="65" spans="1:15" s="3" customFormat="1" ht="13" x14ac:dyDescent="0.3">
      <c r="A65" s="203" t="s">
        <v>97</v>
      </c>
      <c r="B65" s="204"/>
      <c r="C65" s="108"/>
      <c r="D65" s="8"/>
      <c r="E65" s="28">
        <f>ROUND(E64-E40-E59-E60,0)</f>
        <v>0</v>
      </c>
      <c r="F65" s="28">
        <f>ROUND(F64-F40-F59-F60,0)</f>
        <v>0</v>
      </c>
      <c r="G65" s="28">
        <f>ROUND(G64-G40-G59-G60,0)</f>
        <v>0</v>
      </c>
      <c r="H65" s="28">
        <f>ROUND(H64-H40-H59-H60,0)</f>
        <v>0</v>
      </c>
      <c r="I65" s="28">
        <f>ROUND(I64-I40-I59-I60,0)</f>
        <v>0</v>
      </c>
      <c r="J65" s="102">
        <f>ROUND(SUM(E65:I65),0)</f>
        <v>0</v>
      </c>
      <c r="K65" s="1"/>
      <c r="L65" s="21"/>
      <c r="M65" s="21"/>
      <c r="N65" s="21"/>
      <c r="O65" s="31" t="s">
        <v>70</v>
      </c>
    </row>
    <row r="66" spans="1:15" ht="13.5" thickBot="1" x14ac:dyDescent="0.35">
      <c r="A66" s="205" t="s">
        <v>40</v>
      </c>
      <c r="B66" s="206"/>
      <c r="C66" s="109">
        <v>0.52</v>
      </c>
      <c r="D66" s="10"/>
      <c r="E66" s="14">
        <f>ROUND(E65*$C$66,0)</f>
        <v>0</v>
      </c>
      <c r="F66" s="14">
        <f>ROUND(F65*$C$66,0)</f>
        <v>0</v>
      </c>
      <c r="G66" s="14">
        <f>ROUND(G65*$C$66,0)</f>
        <v>0</v>
      </c>
      <c r="H66" s="14">
        <f>ROUND(H65*$C$66,0)</f>
        <v>0</v>
      </c>
      <c r="I66" s="14">
        <f>ROUND(I65*$C$66,0)</f>
        <v>0</v>
      </c>
      <c r="J66" s="103">
        <f>ROUND(SUM(E66:I66),0)</f>
        <v>0</v>
      </c>
      <c r="L66" s="22"/>
      <c r="M66" s="21"/>
      <c r="N66" s="21"/>
      <c r="O66" s="31" t="s">
        <v>71</v>
      </c>
    </row>
    <row r="67" spans="1:15" ht="13.5" thickBot="1" x14ac:dyDescent="0.35">
      <c r="A67" s="207" t="s">
        <v>12</v>
      </c>
      <c r="B67" s="208"/>
      <c r="C67" s="75"/>
      <c r="D67" s="75"/>
      <c r="E67" s="15">
        <f>ROUND(E66+E64,0)</f>
        <v>0</v>
      </c>
      <c r="F67" s="15">
        <f>ROUND(F66+F64,0)</f>
        <v>0</v>
      </c>
      <c r="G67" s="15">
        <f>ROUND(G66+G64,0)</f>
        <v>0</v>
      </c>
      <c r="H67" s="15">
        <f>ROUND(H66+H64,0)</f>
        <v>0</v>
      </c>
      <c r="I67" s="15">
        <f>ROUND(I66+I64,0)</f>
        <v>0</v>
      </c>
      <c r="J67" s="104">
        <f>ROUND(SUM(E67:I67),0)</f>
        <v>0</v>
      </c>
      <c r="L67" s="22"/>
      <c r="M67" s="22"/>
      <c r="N67" s="22"/>
      <c r="O67" s="31" t="s">
        <v>72</v>
      </c>
    </row>
    <row r="68" spans="1:15" ht="12.75" customHeight="1" thickBot="1" x14ac:dyDescent="0.35">
      <c r="A68" s="209" t="s">
        <v>27</v>
      </c>
      <c r="B68" s="210"/>
      <c r="C68" s="210"/>
      <c r="D68" s="210"/>
      <c r="E68" s="210"/>
      <c r="F68" s="210"/>
      <c r="G68" s="210"/>
      <c r="H68" s="210"/>
      <c r="I68" s="211"/>
      <c r="J68" s="173">
        <f>J67</f>
        <v>0</v>
      </c>
      <c r="O68" s="31" t="s">
        <v>73</v>
      </c>
    </row>
    <row r="69" spans="1:15" ht="12.75" customHeight="1" x14ac:dyDescent="0.25">
      <c r="E69"/>
      <c r="F69"/>
      <c r="G69"/>
      <c r="H69"/>
      <c r="I69"/>
    </row>
    <row r="70" spans="1:15" x14ac:dyDescent="0.25">
      <c r="E70"/>
      <c r="F70"/>
      <c r="G70"/>
      <c r="H70"/>
      <c r="I70"/>
    </row>
    <row r="71" spans="1:15" ht="13" x14ac:dyDescent="0.3">
      <c r="A71" s="31" t="s">
        <v>49</v>
      </c>
      <c r="B71" s="31"/>
      <c r="C71" s="32"/>
      <c r="D71" s="32"/>
      <c r="E71" s="31"/>
      <c r="F71" s="31"/>
      <c r="G71" s="31"/>
      <c r="H71" s="31"/>
      <c r="I71" s="31"/>
      <c r="J71" s="31"/>
    </row>
    <row r="72" spans="1:15" ht="13" x14ac:dyDescent="0.3">
      <c r="A72" s="32" t="s">
        <v>81</v>
      </c>
      <c r="B72" s="32"/>
      <c r="C72" s="32"/>
      <c r="D72" s="32"/>
      <c r="E72" s="31"/>
      <c r="F72" s="31"/>
      <c r="G72" s="31"/>
      <c r="H72" s="31"/>
      <c r="I72" s="31"/>
      <c r="J72" s="31"/>
    </row>
    <row r="73" spans="1:15" x14ac:dyDescent="0.25">
      <c r="A73" s="120" t="s">
        <v>82</v>
      </c>
      <c r="E73"/>
      <c r="F73"/>
      <c r="G73"/>
      <c r="H73"/>
      <c r="I73"/>
    </row>
    <row r="74" spans="1:15" x14ac:dyDescent="0.25">
      <c r="E74"/>
      <c r="F74"/>
      <c r="G74"/>
      <c r="H74"/>
      <c r="I74"/>
    </row>
    <row r="75" spans="1:15" x14ac:dyDescent="0.25">
      <c r="E75"/>
      <c r="F75"/>
      <c r="G75"/>
      <c r="H75"/>
      <c r="I75"/>
    </row>
    <row r="76" spans="1:15" x14ac:dyDescent="0.25">
      <c r="E76"/>
      <c r="F76"/>
      <c r="G76"/>
      <c r="H76"/>
      <c r="I76"/>
    </row>
    <row r="77" spans="1:15" x14ac:dyDescent="0.25">
      <c r="E77"/>
      <c r="F77"/>
      <c r="G77"/>
      <c r="H77"/>
      <c r="I77"/>
    </row>
    <row r="78" spans="1:15" x14ac:dyDescent="0.25">
      <c r="E78"/>
      <c r="F78"/>
      <c r="G78"/>
      <c r="H78"/>
      <c r="I78"/>
    </row>
    <row r="79" spans="1:15" x14ac:dyDescent="0.25">
      <c r="E79"/>
      <c r="F79"/>
      <c r="G79"/>
      <c r="H79"/>
      <c r="I79"/>
    </row>
    <row r="80" spans="1:15" x14ac:dyDescent="0.25">
      <c r="E80"/>
      <c r="F80"/>
      <c r="G80"/>
      <c r="H80"/>
      <c r="I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</sheetData>
  <sheetProtection selectLockedCells="1" selectUnlockedCells="1"/>
  <mergeCells count="57">
    <mergeCell ref="A68:I68"/>
    <mergeCell ref="A62:B62"/>
    <mergeCell ref="A64:B64"/>
    <mergeCell ref="A65:B65"/>
    <mergeCell ref="A66:B66"/>
    <mergeCell ref="A67:B67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49:B49"/>
    <mergeCell ref="A35:B35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22:B22"/>
    <mergeCell ref="A1:J1"/>
    <mergeCell ref="A7:J7"/>
    <mergeCell ref="L7:M7"/>
    <mergeCell ref="A8:B10"/>
    <mergeCell ref="E8:J8"/>
    <mergeCell ref="L10:M10"/>
    <mergeCell ref="A11:B11"/>
    <mergeCell ref="A18:B18"/>
    <mergeCell ref="A19:B19"/>
    <mergeCell ref="A20:B20"/>
    <mergeCell ref="A21:B21"/>
  </mergeCells>
  <phoneticPr fontId="3" type="noConversion"/>
  <hyperlinks>
    <hyperlink ref="X60" r:id="rId1" display="https://studentaccounts.ucf.edu/tf-graduate/" xr:uid="{828DF954-6F6F-4716-B20D-95349A1CE9FC}"/>
    <hyperlink ref="R26" r:id="rId2" display="https://hr.ucf.edu/document/payroll-guidelines/" xr:uid="{CCBFE77C-0EED-4E47-8146-F9C673B70F4F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E064B-C74A-498D-A232-F394D15CEF71}">
  <sheetPr>
    <pageSetUpPr fitToPage="1"/>
  </sheetPr>
  <dimension ref="A1:Y604"/>
  <sheetViews>
    <sheetView zoomScale="90" zoomScaleNormal="90" workbookViewId="0">
      <selection sqref="A1:J1"/>
    </sheetView>
  </sheetViews>
  <sheetFormatPr defaultColWidth="9.1796875"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9" width="12.81640625" style="7" customWidth="1"/>
    <col min="10" max="10" width="12.81640625" customWidth="1"/>
    <col min="11" max="11" width="5.7265625" customWidth="1"/>
    <col min="12" max="12" width="12.54296875" customWidth="1"/>
    <col min="13" max="13" width="10.453125" customWidth="1"/>
    <col min="14" max="14" width="5.54296875" customWidth="1"/>
    <col min="15" max="15" width="12.26953125" customWidth="1"/>
    <col min="16" max="16" width="10.7265625" customWidth="1"/>
    <col min="17" max="19" width="11.1796875" customWidth="1"/>
    <col min="20" max="22" width="10.1796875" customWidth="1"/>
    <col min="23" max="23" width="9.7265625" customWidth="1"/>
    <col min="24" max="25" width="10.1796875" customWidth="1"/>
  </cols>
  <sheetData>
    <row r="1" spans="1:25" ht="14" x14ac:dyDescent="0.3">
      <c r="A1" s="174" t="s">
        <v>84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25" ht="13" x14ac:dyDescent="0.25">
      <c r="A2" s="40" t="s">
        <v>75</v>
      </c>
      <c r="B2" s="71"/>
      <c r="C2" s="71"/>
      <c r="D2" s="71"/>
      <c r="E2" s="71"/>
      <c r="F2" s="71"/>
      <c r="G2" s="71"/>
      <c r="H2" s="71"/>
      <c r="I2" s="71"/>
      <c r="J2" s="71"/>
    </row>
    <row r="3" spans="1:25" ht="13" x14ac:dyDescent="0.25">
      <c r="A3" s="40" t="s">
        <v>78</v>
      </c>
      <c r="B3" s="71"/>
      <c r="C3" s="40" t="s">
        <v>98</v>
      </c>
      <c r="E3" s="70"/>
      <c r="F3" s="70"/>
      <c r="G3" s="70"/>
      <c r="H3" s="70"/>
      <c r="I3" s="70"/>
    </row>
    <row r="4" spans="1:25" ht="12.75" customHeight="1" x14ac:dyDescent="0.25">
      <c r="A4" s="42" t="s">
        <v>35</v>
      </c>
      <c r="B4" s="72"/>
      <c r="C4" s="72"/>
      <c r="D4" s="72"/>
      <c r="E4" s="72"/>
      <c r="F4" s="72"/>
      <c r="G4" s="72"/>
      <c r="H4" s="72"/>
      <c r="I4" s="72"/>
      <c r="J4" s="72"/>
    </row>
    <row r="5" spans="1:25" ht="12.75" customHeight="1" x14ac:dyDescent="0.25">
      <c r="A5" s="42" t="s">
        <v>76</v>
      </c>
      <c r="B5" s="72"/>
      <c r="C5" s="72"/>
      <c r="D5" s="72"/>
      <c r="E5" s="72"/>
      <c r="F5" s="72"/>
      <c r="G5" s="72"/>
      <c r="H5" s="72"/>
      <c r="I5" s="72"/>
      <c r="J5" s="72"/>
      <c r="O5" s="36"/>
    </row>
    <row r="6" spans="1:25" ht="16" thickBot="1" x14ac:dyDescent="0.3">
      <c r="E6"/>
      <c r="F6"/>
      <c r="G6"/>
      <c r="H6"/>
      <c r="I6"/>
      <c r="O6" s="36"/>
    </row>
    <row r="7" spans="1:25" ht="15.5" x14ac:dyDescent="0.3">
      <c r="A7" s="179" t="s">
        <v>0</v>
      </c>
      <c r="B7" s="180"/>
      <c r="C7" s="180"/>
      <c r="D7" s="180"/>
      <c r="E7" s="180"/>
      <c r="F7" s="181"/>
      <c r="G7" s="181"/>
      <c r="H7" s="181"/>
      <c r="I7" s="181"/>
      <c r="J7" s="182"/>
      <c r="L7" s="212" t="s">
        <v>79</v>
      </c>
      <c r="M7" s="213"/>
      <c r="O7" s="74" t="s">
        <v>68</v>
      </c>
    </row>
    <row r="8" spans="1:25" ht="13" x14ac:dyDescent="0.3">
      <c r="A8" s="183" t="s">
        <v>1</v>
      </c>
      <c r="B8" s="184"/>
      <c r="C8" s="112"/>
      <c r="D8" s="110"/>
      <c r="E8" s="184" t="s">
        <v>2</v>
      </c>
      <c r="F8" s="185"/>
      <c r="G8" s="185"/>
      <c r="H8" s="185"/>
      <c r="I8" s="185"/>
      <c r="J8" s="186"/>
      <c r="O8" s="119" t="s">
        <v>99</v>
      </c>
    </row>
    <row r="9" spans="1:25" ht="13" x14ac:dyDescent="0.3">
      <c r="A9" s="183"/>
      <c r="B9" s="184"/>
      <c r="C9" s="113"/>
      <c r="D9" s="111"/>
      <c r="E9" s="38" t="s">
        <v>3</v>
      </c>
      <c r="F9" s="38" t="s">
        <v>118</v>
      </c>
      <c r="G9" s="38" t="s">
        <v>121</v>
      </c>
      <c r="H9" s="38" t="s">
        <v>122</v>
      </c>
      <c r="I9" s="38" t="s">
        <v>123</v>
      </c>
      <c r="J9" s="87" t="s">
        <v>4</v>
      </c>
      <c r="O9" s="119" t="s">
        <v>100</v>
      </c>
    </row>
    <row r="10" spans="1:25" s="1" customFormat="1" ht="13" x14ac:dyDescent="0.3">
      <c r="A10" s="183"/>
      <c r="B10" s="184"/>
      <c r="C10" s="39" t="s">
        <v>51</v>
      </c>
      <c r="D10" s="78" t="s">
        <v>52</v>
      </c>
      <c r="E10" s="39" t="s">
        <v>41</v>
      </c>
      <c r="F10" s="39" t="s">
        <v>41</v>
      </c>
      <c r="G10" s="39" t="s">
        <v>41</v>
      </c>
      <c r="H10" s="39" t="s">
        <v>41</v>
      </c>
      <c r="I10" s="39" t="s">
        <v>41</v>
      </c>
      <c r="J10" s="88" t="s">
        <v>41</v>
      </c>
      <c r="L10" s="214"/>
      <c r="M10" s="214"/>
      <c r="N10" s="26"/>
      <c r="O10" s="41" t="s">
        <v>101</v>
      </c>
      <c r="P10" s="41" t="s">
        <v>101</v>
      </c>
      <c r="Q10" s="41" t="s">
        <v>101</v>
      </c>
      <c r="R10" s="41" t="s">
        <v>101</v>
      </c>
      <c r="S10" s="41" t="s">
        <v>101</v>
      </c>
      <c r="U10" s="41" t="s">
        <v>53</v>
      </c>
      <c r="V10" s="41" t="s">
        <v>53</v>
      </c>
      <c r="W10" s="41" t="s">
        <v>53</v>
      </c>
      <c r="X10" s="41" t="s">
        <v>53</v>
      </c>
      <c r="Y10" s="41" t="s">
        <v>53</v>
      </c>
    </row>
    <row r="11" spans="1:25" ht="13" x14ac:dyDescent="0.3">
      <c r="A11" s="177" t="s">
        <v>5</v>
      </c>
      <c r="B11" s="178"/>
      <c r="C11" s="64"/>
      <c r="D11" s="2"/>
      <c r="E11" s="6"/>
      <c r="F11" s="6"/>
      <c r="G11" s="6"/>
      <c r="H11" s="6"/>
      <c r="I11" s="6"/>
      <c r="J11" s="89"/>
      <c r="L11" s="76" t="s">
        <v>36</v>
      </c>
      <c r="M11" s="76" t="s">
        <v>37</v>
      </c>
      <c r="N11" s="21"/>
      <c r="O11" s="43" t="s">
        <v>3</v>
      </c>
      <c r="P11" s="43" t="s">
        <v>118</v>
      </c>
      <c r="Q11" s="43" t="s">
        <v>121</v>
      </c>
      <c r="R11" s="43" t="s">
        <v>122</v>
      </c>
      <c r="S11" s="43" t="s">
        <v>123</v>
      </c>
      <c r="U11" s="43" t="s">
        <v>3</v>
      </c>
      <c r="V11" s="43" t="s">
        <v>118</v>
      </c>
      <c r="W11" s="43" t="s">
        <v>121</v>
      </c>
      <c r="X11" s="43" t="s">
        <v>122</v>
      </c>
      <c r="Y11" s="43" t="s">
        <v>123</v>
      </c>
    </row>
    <row r="12" spans="1:25" x14ac:dyDescent="0.25">
      <c r="A12" s="90"/>
      <c r="B12" s="73"/>
      <c r="C12" s="80">
        <f>D12*M12</f>
        <v>0</v>
      </c>
      <c r="D12" s="115">
        <v>0</v>
      </c>
      <c r="E12" s="27">
        <f t="shared" ref="E12:E17" si="0">ROUND(L12/M12*C12,0)</f>
        <v>0</v>
      </c>
      <c r="F12" s="27">
        <f>E12*1.035</f>
        <v>0</v>
      </c>
      <c r="G12" s="27">
        <f t="shared" ref="G12:I12" si="1">F12*1.035</f>
        <v>0</v>
      </c>
      <c r="H12" s="27">
        <f t="shared" si="1"/>
        <v>0</v>
      </c>
      <c r="I12" s="27">
        <f t="shared" si="1"/>
        <v>0</v>
      </c>
      <c r="J12" s="91">
        <f>ROUND(SUM(E12:I12),0)</f>
        <v>0</v>
      </c>
      <c r="L12" s="17">
        <v>0</v>
      </c>
      <c r="M12" s="9">
        <v>9</v>
      </c>
      <c r="N12" s="37"/>
      <c r="O12" s="121">
        <f>L12</f>
        <v>0</v>
      </c>
      <c r="P12" s="121">
        <f>O12*1.035</f>
        <v>0</v>
      </c>
      <c r="Q12" s="121">
        <f t="shared" ref="Q12:S12" si="2">P12*1.035</f>
        <v>0</v>
      </c>
      <c r="R12" s="121">
        <f t="shared" si="2"/>
        <v>0</v>
      </c>
      <c r="S12" s="121">
        <f t="shared" si="2"/>
        <v>0</v>
      </c>
      <c r="U12" s="68" t="e">
        <f t="shared" ref="U12:Y17" si="3">SUM(E12/O12)</f>
        <v>#DIV/0!</v>
      </c>
      <c r="V12" s="68" t="e">
        <f t="shared" si="3"/>
        <v>#DIV/0!</v>
      </c>
      <c r="W12" s="68" t="e">
        <f t="shared" si="3"/>
        <v>#DIV/0!</v>
      </c>
      <c r="X12" s="68" t="e">
        <f t="shared" si="3"/>
        <v>#DIV/0!</v>
      </c>
      <c r="Y12" s="68" t="e">
        <f t="shared" si="3"/>
        <v>#DIV/0!</v>
      </c>
    </row>
    <row r="13" spans="1:25" x14ac:dyDescent="0.25">
      <c r="A13" s="90"/>
      <c r="B13" s="73"/>
      <c r="C13" s="80">
        <f t="shared" ref="C13:C15" si="4">D13*M13</f>
        <v>0</v>
      </c>
      <c r="D13" s="115">
        <v>0</v>
      </c>
      <c r="E13" s="27">
        <f t="shared" si="0"/>
        <v>0</v>
      </c>
      <c r="F13" s="27">
        <f t="shared" ref="F13:F17" si="5">E13*1.035</f>
        <v>0</v>
      </c>
      <c r="G13" s="27">
        <f t="shared" ref="G13:I13" si="6">F13*1.035</f>
        <v>0</v>
      </c>
      <c r="H13" s="27">
        <f t="shared" si="6"/>
        <v>0</v>
      </c>
      <c r="I13" s="27">
        <f t="shared" si="6"/>
        <v>0</v>
      </c>
      <c r="J13" s="91">
        <f t="shared" ref="J13:J17" si="7">ROUND(SUM(E13:I13),0)</f>
        <v>0</v>
      </c>
      <c r="L13" s="17">
        <v>0</v>
      </c>
      <c r="M13" s="9">
        <v>9</v>
      </c>
      <c r="N13" s="37"/>
      <c r="O13" s="121">
        <f t="shared" ref="O13:O15" si="8">L13</f>
        <v>0</v>
      </c>
      <c r="P13" s="121">
        <f t="shared" ref="P13:P17" si="9">O13*1.035</f>
        <v>0</v>
      </c>
      <c r="Q13" s="121">
        <f t="shared" ref="Q13:S13" si="10">P13*1.035</f>
        <v>0</v>
      </c>
      <c r="R13" s="121">
        <f t="shared" si="10"/>
        <v>0</v>
      </c>
      <c r="S13" s="121">
        <f t="shared" si="10"/>
        <v>0</v>
      </c>
      <c r="U13" s="68" t="e">
        <f t="shared" si="3"/>
        <v>#DIV/0!</v>
      </c>
      <c r="V13" s="68" t="e">
        <f t="shared" si="3"/>
        <v>#DIV/0!</v>
      </c>
      <c r="W13" s="68" t="e">
        <f t="shared" si="3"/>
        <v>#DIV/0!</v>
      </c>
      <c r="X13" s="68" t="e">
        <f t="shared" si="3"/>
        <v>#DIV/0!</v>
      </c>
      <c r="Y13" s="68" t="e">
        <f t="shared" si="3"/>
        <v>#DIV/0!</v>
      </c>
    </row>
    <row r="14" spans="1:25" ht="13" x14ac:dyDescent="0.3">
      <c r="A14" s="90"/>
      <c r="B14" s="73" t="s">
        <v>104</v>
      </c>
      <c r="C14" s="80">
        <f t="shared" si="4"/>
        <v>0</v>
      </c>
      <c r="D14" s="115">
        <v>0</v>
      </c>
      <c r="E14" s="27">
        <f t="shared" si="0"/>
        <v>0</v>
      </c>
      <c r="F14" s="27">
        <f t="shared" si="5"/>
        <v>0</v>
      </c>
      <c r="G14" s="27">
        <f>F14*1.035</f>
        <v>0</v>
      </c>
      <c r="H14" s="27">
        <f>G14*1.035</f>
        <v>0</v>
      </c>
      <c r="I14" s="27">
        <f>H14*1.035</f>
        <v>0</v>
      </c>
      <c r="J14" s="91">
        <f t="shared" si="7"/>
        <v>0</v>
      </c>
      <c r="L14" s="17">
        <v>100000</v>
      </c>
      <c r="M14" s="9">
        <v>9</v>
      </c>
      <c r="N14" s="21"/>
      <c r="O14" s="121">
        <f t="shared" si="8"/>
        <v>100000</v>
      </c>
      <c r="P14" s="121">
        <f t="shared" si="9"/>
        <v>103499.99999999999</v>
      </c>
      <c r="Q14" s="121">
        <f>P14*1.035</f>
        <v>107122.49999999997</v>
      </c>
      <c r="R14" s="121">
        <f>Q14*1.035</f>
        <v>110871.78749999996</v>
      </c>
      <c r="S14" s="121">
        <f>R14*1.035</f>
        <v>114752.30006249995</v>
      </c>
      <c r="U14" s="68">
        <f t="shared" si="3"/>
        <v>0</v>
      </c>
      <c r="V14" s="68">
        <f t="shared" si="3"/>
        <v>0</v>
      </c>
      <c r="W14" s="68">
        <f t="shared" si="3"/>
        <v>0</v>
      </c>
      <c r="X14" s="68">
        <f t="shared" si="3"/>
        <v>0</v>
      </c>
      <c r="Y14" s="68">
        <f t="shared" si="3"/>
        <v>0</v>
      </c>
    </row>
    <row r="15" spans="1:25" x14ac:dyDescent="0.25">
      <c r="A15" s="90"/>
      <c r="B15" s="79"/>
      <c r="C15" s="80">
        <f t="shared" si="4"/>
        <v>0</v>
      </c>
      <c r="D15" s="115">
        <v>0</v>
      </c>
      <c r="E15" s="27">
        <f t="shared" si="0"/>
        <v>0</v>
      </c>
      <c r="F15" s="27">
        <f t="shared" si="5"/>
        <v>0</v>
      </c>
      <c r="G15" s="27">
        <f t="shared" ref="G15:I15" si="11">F15*1.035</f>
        <v>0</v>
      </c>
      <c r="H15" s="27">
        <f t="shared" si="11"/>
        <v>0</v>
      </c>
      <c r="I15" s="27">
        <f t="shared" si="11"/>
        <v>0</v>
      </c>
      <c r="J15" s="91">
        <f t="shared" si="7"/>
        <v>0</v>
      </c>
      <c r="L15" s="17">
        <v>0</v>
      </c>
      <c r="M15" s="9">
        <v>9</v>
      </c>
      <c r="N15" s="21"/>
      <c r="O15" s="121">
        <f t="shared" si="8"/>
        <v>0</v>
      </c>
      <c r="P15" s="121">
        <f t="shared" si="9"/>
        <v>0</v>
      </c>
      <c r="Q15" s="121">
        <f t="shared" ref="Q15:S15" si="12">P15*1.035</f>
        <v>0</v>
      </c>
      <c r="R15" s="121">
        <f t="shared" si="12"/>
        <v>0</v>
      </c>
      <c r="S15" s="121">
        <f t="shared" si="12"/>
        <v>0</v>
      </c>
      <c r="U15" s="68" t="e">
        <f t="shared" si="3"/>
        <v>#DIV/0!</v>
      </c>
      <c r="V15" s="68" t="e">
        <f t="shared" si="3"/>
        <v>#DIV/0!</v>
      </c>
      <c r="W15" s="68" t="e">
        <f t="shared" si="3"/>
        <v>#DIV/0!</v>
      </c>
      <c r="X15" s="68" t="e">
        <f t="shared" si="3"/>
        <v>#DIV/0!</v>
      </c>
      <c r="Y15" s="68" t="e">
        <f t="shared" si="3"/>
        <v>#DIV/0!</v>
      </c>
    </row>
    <row r="16" spans="1:25" x14ac:dyDescent="0.25">
      <c r="A16" s="90"/>
      <c r="B16" s="73"/>
      <c r="C16" s="80">
        <f t="shared" ref="C16:C17" si="13">D16*M16</f>
        <v>0</v>
      </c>
      <c r="D16" s="115">
        <v>0</v>
      </c>
      <c r="E16" s="27">
        <f t="shared" si="0"/>
        <v>0</v>
      </c>
      <c r="F16" s="27">
        <f t="shared" si="5"/>
        <v>0</v>
      </c>
      <c r="G16" s="27">
        <f t="shared" ref="G16:I16" si="14">F16*1.035</f>
        <v>0</v>
      </c>
      <c r="H16" s="27">
        <f t="shared" si="14"/>
        <v>0</v>
      </c>
      <c r="I16" s="27">
        <f t="shared" si="14"/>
        <v>0</v>
      </c>
      <c r="J16" s="91">
        <f t="shared" si="7"/>
        <v>0</v>
      </c>
      <c r="L16" s="17">
        <v>0</v>
      </c>
      <c r="M16" s="9">
        <v>9</v>
      </c>
      <c r="N16" s="21"/>
      <c r="O16" s="121">
        <f t="shared" ref="O16:O17" si="15">L16</f>
        <v>0</v>
      </c>
      <c r="P16" s="121">
        <f t="shared" si="9"/>
        <v>0</v>
      </c>
      <c r="Q16" s="121">
        <f t="shared" ref="Q16:S16" si="16">P16*1.035</f>
        <v>0</v>
      </c>
      <c r="R16" s="121">
        <f t="shared" si="16"/>
        <v>0</v>
      </c>
      <c r="S16" s="121">
        <f t="shared" si="16"/>
        <v>0</v>
      </c>
      <c r="U16" s="68" t="e">
        <f t="shared" si="3"/>
        <v>#DIV/0!</v>
      </c>
      <c r="V16" s="68" t="e">
        <f t="shared" si="3"/>
        <v>#DIV/0!</v>
      </c>
      <c r="W16" s="68" t="e">
        <f t="shared" si="3"/>
        <v>#DIV/0!</v>
      </c>
      <c r="X16" s="68" t="e">
        <f t="shared" si="3"/>
        <v>#DIV/0!</v>
      </c>
      <c r="Y16" s="68" t="e">
        <f t="shared" si="3"/>
        <v>#DIV/0!</v>
      </c>
    </row>
    <row r="17" spans="1:25" x14ac:dyDescent="0.25">
      <c r="A17" s="90"/>
      <c r="B17" s="79"/>
      <c r="C17" s="80">
        <f t="shared" si="13"/>
        <v>0</v>
      </c>
      <c r="D17" s="115">
        <v>0</v>
      </c>
      <c r="E17" s="27">
        <f t="shared" si="0"/>
        <v>0</v>
      </c>
      <c r="F17" s="27">
        <f t="shared" si="5"/>
        <v>0</v>
      </c>
      <c r="G17" s="27">
        <f t="shared" ref="G17:I17" si="17">F17*1.035</f>
        <v>0</v>
      </c>
      <c r="H17" s="27">
        <f t="shared" si="17"/>
        <v>0</v>
      </c>
      <c r="I17" s="27">
        <f t="shared" si="17"/>
        <v>0</v>
      </c>
      <c r="J17" s="91">
        <f t="shared" si="7"/>
        <v>0</v>
      </c>
      <c r="L17" s="17">
        <v>0</v>
      </c>
      <c r="M17" s="9">
        <v>9</v>
      </c>
      <c r="N17" s="21"/>
      <c r="O17" s="122">
        <f t="shared" si="15"/>
        <v>0</v>
      </c>
      <c r="P17" s="122">
        <f t="shared" si="9"/>
        <v>0</v>
      </c>
      <c r="Q17" s="122">
        <f t="shared" ref="Q17:S17" si="18">P17*1.035</f>
        <v>0</v>
      </c>
      <c r="R17" s="122">
        <f t="shared" si="18"/>
        <v>0</v>
      </c>
      <c r="S17" s="122">
        <f t="shared" si="18"/>
        <v>0</v>
      </c>
      <c r="U17" s="69" t="e">
        <f t="shared" si="3"/>
        <v>#DIV/0!</v>
      </c>
      <c r="V17" s="69" t="e">
        <f t="shared" si="3"/>
        <v>#DIV/0!</v>
      </c>
      <c r="W17" s="69" t="e">
        <f t="shared" si="3"/>
        <v>#DIV/0!</v>
      </c>
      <c r="X17" s="69" t="e">
        <f t="shared" si="3"/>
        <v>#DIV/0!</v>
      </c>
      <c r="Y17" s="69" t="e">
        <f t="shared" si="3"/>
        <v>#DIV/0!</v>
      </c>
    </row>
    <row r="18" spans="1:25" x14ac:dyDescent="0.25">
      <c r="A18" s="175"/>
      <c r="B18" s="176"/>
      <c r="C18" s="80"/>
      <c r="D18" s="83"/>
      <c r="E18" s="27"/>
      <c r="F18" s="27"/>
      <c r="G18" s="27"/>
      <c r="H18" s="27"/>
      <c r="I18" s="27"/>
      <c r="J18" s="91"/>
      <c r="L18" s="21"/>
      <c r="M18" s="21"/>
      <c r="N18" s="21"/>
    </row>
    <row r="19" spans="1:25" x14ac:dyDescent="0.25">
      <c r="A19" s="187" t="s">
        <v>31</v>
      </c>
      <c r="B19" s="188"/>
      <c r="C19" s="62"/>
      <c r="D19" s="62"/>
      <c r="E19" s="27">
        <f>ROUND(SUM(E12:E18),0)</f>
        <v>0</v>
      </c>
      <c r="F19" s="27">
        <f>ROUND(SUM(F12:F18),0)</f>
        <v>0</v>
      </c>
      <c r="G19" s="27">
        <f>ROUND(SUM(G12:G18),0)</f>
        <v>0</v>
      </c>
      <c r="H19" s="27">
        <f>ROUND(SUM(H12:H18),0)</f>
        <v>0</v>
      </c>
      <c r="I19" s="27">
        <f>ROUND(SUM(I12:I18),0)</f>
        <v>0</v>
      </c>
      <c r="J19" s="92">
        <f>ROUND(SUM(E19:I19),0)</f>
        <v>0</v>
      </c>
      <c r="L19" s="21"/>
      <c r="M19" s="21"/>
      <c r="N19" s="21"/>
      <c r="O19" s="35"/>
    </row>
    <row r="20" spans="1:25" ht="13" x14ac:dyDescent="0.3">
      <c r="A20" s="177" t="s">
        <v>29</v>
      </c>
      <c r="B20" s="178"/>
      <c r="C20" s="105" t="s">
        <v>86</v>
      </c>
      <c r="D20" s="2"/>
      <c r="E20" s="27"/>
      <c r="F20" s="27"/>
      <c r="G20" s="27"/>
      <c r="H20" s="27"/>
      <c r="I20" s="27"/>
      <c r="J20" s="93"/>
      <c r="L20" s="76" t="s">
        <v>42</v>
      </c>
      <c r="M20" s="76" t="s">
        <v>37</v>
      </c>
      <c r="N20" s="26"/>
      <c r="P20" s="35"/>
    </row>
    <row r="21" spans="1:25" x14ac:dyDescent="0.25">
      <c r="A21" s="189" t="s">
        <v>34</v>
      </c>
      <c r="B21" s="190"/>
      <c r="C21" s="80">
        <v>0</v>
      </c>
      <c r="D21" s="115">
        <v>0</v>
      </c>
      <c r="E21" s="27">
        <f>ROUND(L21*D21*C21,0)</f>
        <v>0</v>
      </c>
      <c r="F21" s="27">
        <f t="shared" ref="F21:I25" si="19">ROUND(E21*1.03,0)</f>
        <v>0</v>
      </c>
      <c r="G21" s="27">
        <f>ROUND(F21*1.03,0)</f>
        <v>0</v>
      </c>
      <c r="H21" s="27">
        <f>ROUND(G21*1.03,0)</f>
        <v>0</v>
      </c>
      <c r="I21" s="27">
        <f>ROUND(H21*1.03,0)</f>
        <v>0</v>
      </c>
      <c r="J21" s="93">
        <f>ROUND(SUM(E21:I21),0)</f>
        <v>0</v>
      </c>
      <c r="L21" s="17">
        <v>55000</v>
      </c>
      <c r="M21" s="9">
        <v>12</v>
      </c>
      <c r="N21" s="20"/>
      <c r="O21" s="33"/>
      <c r="P21" s="18"/>
    </row>
    <row r="22" spans="1:25" x14ac:dyDescent="0.25">
      <c r="A22" s="175" t="s">
        <v>46</v>
      </c>
      <c r="B22" s="176"/>
      <c r="C22" s="80">
        <v>0</v>
      </c>
      <c r="D22" s="115">
        <v>0</v>
      </c>
      <c r="E22" s="27">
        <f t="shared" ref="E22" si="20">ROUND(L22*D22*C22,0)</f>
        <v>0</v>
      </c>
      <c r="F22" s="27">
        <f t="shared" si="19"/>
        <v>0</v>
      </c>
      <c r="G22" s="27">
        <f t="shared" si="19"/>
        <v>0</v>
      </c>
      <c r="H22" s="27">
        <f t="shared" si="19"/>
        <v>0</v>
      </c>
      <c r="I22" s="27">
        <f t="shared" si="19"/>
        <v>0</v>
      </c>
      <c r="J22" s="93">
        <f t="shared" ref="J22:J25" si="21">ROUND(SUM(E22:I22),0)</f>
        <v>0</v>
      </c>
      <c r="L22" s="17">
        <v>24000</v>
      </c>
      <c r="M22" s="9">
        <v>12</v>
      </c>
      <c r="N22" s="21"/>
      <c r="O22" s="33"/>
      <c r="P22" s="34"/>
    </row>
    <row r="23" spans="1:25" ht="13" x14ac:dyDescent="0.3">
      <c r="A23" s="175" t="s">
        <v>47</v>
      </c>
      <c r="B23" s="176"/>
      <c r="C23" s="80">
        <v>0</v>
      </c>
      <c r="D23" s="115">
        <v>0</v>
      </c>
      <c r="E23" s="27">
        <v>0</v>
      </c>
      <c r="F23" s="27">
        <f t="shared" si="19"/>
        <v>0</v>
      </c>
      <c r="G23" s="27">
        <f t="shared" si="19"/>
        <v>0</v>
      </c>
      <c r="H23" s="27">
        <f t="shared" si="19"/>
        <v>0</v>
      </c>
      <c r="I23" s="27">
        <f t="shared" si="19"/>
        <v>0</v>
      </c>
      <c r="J23" s="93">
        <f t="shared" si="21"/>
        <v>0</v>
      </c>
      <c r="L23" s="17">
        <v>0</v>
      </c>
      <c r="M23" s="4">
        <v>0</v>
      </c>
      <c r="N23" s="21"/>
      <c r="O23" s="67" t="s">
        <v>131</v>
      </c>
      <c r="P23" s="34"/>
    </row>
    <row r="24" spans="1:25" ht="13" x14ac:dyDescent="0.3">
      <c r="A24" s="175" t="s">
        <v>48</v>
      </c>
      <c r="B24" s="176"/>
      <c r="C24" s="80">
        <v>0</v>
      </c>
      <c r="D24" s="115">
        <v>0</v>
      </c>
      <c r="E24" s="27">
        <v>0</v>
      </c>
      <c r="F24" s="27">
        <f t="shared" si="19"/>
        <v>0</v>
      </c>
      <c r="G24" s="27">
        <f t="shared" si="19"/>
        <v>0</v>
      </c>
      <c r="H24" s="27">
        <f t="shared" si="19"/>
        <v>0</v>
      </c>
      <c r="I24" s="27">
        <f t="shared" si="19"/>
        <v>0</v>
      </c>
      <c r="J24" s="93">
        <f t="shared" si="21"/>
        <v>0</v>
      </c>
      <c r="L24" s="17">
        <v>0</v>
      </c>
      <c r="M24" s="4">
        <v>0</v>
      </c>
      <c r="N24" s="21"/>
      <c r="O24" s="67" t="s">
        <v>74</v>
      </c>
      <c r="P24" s="34"/>
    </row>
    <row r="25" spans="1:25" x14ac:dyDescent="0.25">
      <c r="A25" s="175" t="s">
        <v>43</v>
      </c>
      <c r="B25" s="176"/>
      <c r="C25" s="80">
        <v>0</v>
      </c>
      <c r="D25" s="115">
        <v>0</v>
      </c>
      <c r="E25" s="27">
        <v>0</v>
      </c>
      <c r="F25" s="27">
        <f t="shared" si="19"/>
        <v>0</v>
      </c>
      <c r="G25" s="27">
        <f t="shared" si="19"/>
        <v>0</v>
      </c>
      <c r="H25" s="27">
        <f t="shared" si="19"/>
        <v>0</v>
      </c>
      <c r="I25" s="27">
        <f t="shared" si="19"/>
        <v>0</v>
      </c>
      <c r="J25" s="93">
        <f t="shared" si="21"/>
        <v>0</v>
      </c>
      <c r="L25" s="17">
        <v>0</v>
      </c>
      <c r="M25" s="9">
        <v>0</v>
      </c>
      <c r="N25" s="21"/>
      <c r="P25" s="34"/>
    </row>
    <row r="26" spans="1:25" ht="13" x14ac:dyDescent="0.3">
      <c r="A26" s="175"/>
      <c r="B26" s="176"/>
      <c r="C26" s="80"/>
      <c r="D26" s="83"/>
      <c r="E26" s="27"/>
      <c r="F26" s="27"/>
      <c r="G26" s="27"/>
      <c r="H26" s="27"/>
      <c r="I26" s="27"/>
      <c r="J26" s="93"/>
      <c r="L26" s="21"/>
      <c r="M26" s="21"/>
      <c r="N26" s="21"/>
      <c r="O26" s="67" t="s">
        <v>132</v>
      </c>
      <c r="R26" s="70" t="s">
        <v>133</v>
      </c>
    </row>
    <row r="27" spans="1:25" x14ac:dyDescent="0.25">
      <c r="A27" s="187" t="s">
        <v>50</v>
      </c>
      <c r="B27" s="188"/>
      <c r="C27" s="62"/>
      <c r="D27" s="62"/>
      <c r="E27" s="27">
        <f>ROUND(SUM(E21:E25),0)</f>
        <v>0</v>
      </c>
      <c r="F27" s="27">
        <f>ROUND(SUM(F21:F25),0)</f>
        <v>0</v>
      </c>
      <c r="G27" s="27">
        <f>ROUND(SUM(G21:G25),0)</f>
        <v>0</v>
      </c>
      <c r="H27" s="27">
        <f>ROUND(SUM(H21:H25),0)</f>
        <v>0</v>
      </c>
      <c r="I27" s="27">
        <f>ROUND(SUM(I21:I25),0)</f>
        <v>0</v>
      </c>
      <c r="J27" s="92">
        <f>ROUND(SUM(E27:I27),0)</f>
        <v>0</v>
      </c>
      <c r="L27" s="26"/>
      <c r="M27" s="26"/>
      <c r="N27" s="21"/>
      <c r="P27" s="35"/>
    </row>
    <row r="28" spans="1:25" ht="13" x14ac:dyDescent="0.3">
      <c r="A28" s="193" t="s">
        <v>30</v>
      </c>
      <c r="B28" s="194"/>
      <c r="C28" s="81"/>
      <c r="D28" s="5"/>
      <c r="E28" s="27"/>
      <c r="F28" s="27"/>
      <c r="G28" s="27"/>
      <c r="H28" s="27"/>
      <c r="I28" s="27"/>
      <c r="J28" s="93"/>
      <c r="L28" s="29"/>
      <c r="M28" s="20"/>
      <c r="N28" s="21"/>
      <c r="O28" s="33"/>
      <c r="P28" s="18"/>
    </row>
    <row r="29" spans="1:25" x14ac:dyDescent="0.25">
      <c r="A29" s="175" t="s">
        <v>33</v>
      </c>
      <c r="B29" s="176"/>
      <c r="C29" s="114">
        <v>0.32</v>
      </c>
      <c r="D29" s="115"/>
      <c r="E29" s="27">
        <f>ROUND(E19*$C$29,0)</f>
        <v>0</v>
      </c>
      <c r="F29" s="27">
        <f>ROUND(F19*$C$29,0)</f>
        <v>0</v>
      </c>
      <c r="G29" s="27">
        <f>ROUND(G19*$C$29,0)</f>
        <v>0</v>
      </c>
      <c r="H29" s="27">
        <f>ROUND(H19*$C$29,0)</f>
        <v>0</v>
      </c>
      <c r="I29" s="27">
        <f>ROUND(I19*$C$29,0)</f>
        <v>0</v>
      </c>
      <c r="J29" s="94">
        <f>ROUND(SUM(E29:I29),0)</f>
        <v>0</v>
      </c>
      <c r="L29" s="29"/>
      <c r="M29" s="21"/>
      <c r="N29" s="21"/>
      <c r="O29" s="33"/>
      <c r="P29" s="34"/>
    </row>
    <row r="30" spans="1:25" x14ac:dyDescent="0.25">
      <c r="A30" s="189" t="s">
        <v>34</v>
      </c>
      <c r="B30" s="190"/>
      <c r="C30" s="114">
        <v>0.23</v>
      </c>
      <c r="D30" s="115"/>
      <c r="E30" s="27">
        <f>ROUND(E21*$C$30,0)</f>
        <v>0</v>
      </c>
      <c r="F30" s="27">
        <f>ROUND(F21*$C$30,0)</f>
        <v>0</v>
      </c>
      <c r="G30" s="27">
        <f>ROUND(G21*$C$30,0)</f>
        <v>0</v>
      </c>
      <c r="H30" s="27">
        <f>ROUND(H21*$C$30,0)</f>
        <v>0</v>
      </c>
      <c r="I30" s="27">
        <f>ROUND(I21*$C$30,0)</f>
        <v>0</v>
      </c>
      <c r="J30" s="94">
        <f t="shared" ref="J30:J32" si="22">ROUND(SUM(E30:I30),0)</f>
        <v>0</v>
      </c>
      <c r="L30" s="29"/>
      <c r="M30" s="21"/>
      <c r="N30" s="21"/>
      <c r="O30" s="33"/>
      <c r="P30" s="34"/>
    </row>
    <row r="31" spans="1:25" x14ac:dyDescent="0.25">
      <c r="A31" s="175" t="s">
        <v>44</v>
      </c>
      <c r="B31" s="176"/>
      <c r="C31" s="114">
        <v>0.02</v>
      </c>
      <c r="D31" s="115"/>
      <c r="E31" s="27">
        <f>ROUND((E22+E23+E24)*$C$31,0)</f>
        <v>0</v>
      </c>
      <c r="F31" s="27">
        <f>ROUND((F22+F23+F24)*$C$31,0)</f>
        <v>0</v>
      </c>
      <c r="G31" s="27">
        <f>ROUND((G22+G23+G24)*$C$31,0)</f>
        <v>0</v>
      </c>
      <c r="H31" s="27">
        <f>ROUND((H22+H23+H24)*$C$31,0)</f>
        <v>0</v>
      </c>
      <c r="I31" s="27">
        <f>ROUND((I22+I23+I24)*$C$31,0)</f>
        <v>0</v>
      </c>
      <c r="J31" s="94">
        <f t="shared" si="22"/>
        <v>0</v>
      </c>
      <c r="L31" s="29"/>
      <c r="M31" s="21"/>
      <c r="N31" s="21"/>
      <c r="P31" s="34"/>
    </row>
    <row r="32" spans="1:25" x14ac:dyDescent="0.25">
      <c r="A32" s="175" t="s">
        <v>43</v>
      </c>
      <c r="B32" s="176"/>
      <c r="C32" s="114">
        <v>0.12</v>
      </c>
      <c r="D32" s="115"/>
      <c r="E32" s="27">
        <f>ROUND(E25*$C$32,0)</f>
        <v>0</v>
      </c>
      <c r="F32" s="27">
        <f>ROUND(F25*$C$32,0)</f>
        <v>0</v>
      </c>
      <c r="G32" s="27">
        <f>ROUND(G25*$C$32,0)</f>
        <v>0</v>
      </c>
      <c r="H32" s="27">
        <f>ROUND(H25*$C$32,0)</f>
        <v>0</v>
      </c>
      <c r="I32" s="27">
        <f>ROUND(I25*$C$32,0)</f>
        <v>0</v>
      </c>
      <c r="J32" s="94">
        <f t="shared" si="22"/>
        <v>0</v>
      </c>
      <c r="L32" s="21"/>
      <c r="M32" s="21"/>
      <c r="N32" s="21"/>
      <c r="O32" s="33"/>
    </row>
    <row r="33" spans="1:16" x14ac:dyDescent="0.25">
      <c r="A33" s="175"/>
      <c r="B33" s="176"/>
      <c r="C33" s="106"/>
      <c r="D33" s="115"/>
      <c r="E33" s="11"/>
      <c r="F33" s="11"/>
      <c r="G33" s="11"/>
      <c r="H33" s="11"/>
      <c r="I33" s="11"/>
      <c r="J33" s="94"/>
      <c r="L33" s="21"/>
      <c r="M33" s="21"/>
      <c r="P33" s="19"/>
    </row>
    <row r="34" spans="1:16" x14ac:dyDescent="0.25">
      <c r="A34" s="187" t="s">
        <v>32</v>
      </c>
      <c r="B34" s="188"/>
      <c r="C34" s="63"/>
      <c r="D34" s="62"/>
      <c r="E34" s="11">
        <f>ROUND(SUM(E29:E32),0)</f>
        <v>0</v>
      </c>
      <c r="F34" s="11">
        <f>ROUND(SUM(F29:F32),0)</f>
        <v>0</v>
      </c>
      <c r="G34" s="11">
        <f>ROUND(SUM(G29:G32),0)</f>
        <v>0</v>
      </c>
      <c r="H34" s="11">
        <f>ROUND(SUM(H29:H32),0)</f>
        <v>0</v>
      </c>
      <c r="I34" s="11">
        <f>ROUND(SUM(I29:I32),0)</f>
        <v>0</v>
      </c>
      <c r="J34" s="95">
        <f>ROUND(SUM(E34:I34),0)</f>
        <v>0</v>
      </c>
      <c r="L34" s="21"/>
      <c r="M34" s="21"/>
      <c r="P34" s="25"/>
    </row>
    <row r="35" spans="1:16" ht="13" x14ac:dyDescent="0.3">
      <c r="A35" s="191" t="s">
        <v>6</v>
      </c>
      <c r="B35" s="192"/>
      <c r="C35" s="64"/>
      <c r="D35" s="64"/>
      <c r="E35" s="12">
        <f>ROUND(E34+E27+E19,0)</f>
        <v>0</v>
      </c>
      <c r="F35" s="12">
        <f>ROUND(F34+F27+F19,0)</f>
        <v>0</v>
      </c>
      <c r="G35" s="12">
        <f>ROUND(G34+G27+G19,0)</f>
        <v>0</v>
      </c>
      <c r="H35" s="12">
        <f>ROUND(H34+H27+H19,0)</f>
        <v>0</v>
      </c>
      <c r="I35" s="12">
        <f>ROUND(I34+I27+I19,0)</f>
        <v>0</v>
      </c>
      <c r="J35" s="96">
        <f>ROUND(SUM(E35:I35),0)</f>
        <v>0</v>
      </c>
      <c r="L35" s="22"/>
      <c r="M35" s="22"/>
      <c r="N35" s="22"/>
    </row>
    <row r="36" spans="1:16" ht="13" x14ac:dyDescent="0.3">
      <c r="A36" s="195"/>
      <c r="B36" s="196"/>
      <c r="C36" s="64"/>
      <c r="D36" s="2"/>
      <c r="E36" s="12"/>
      <c r="F36" s="12"/>
      <c r="G36" s="12"/>
      <c r="H36" s="12"/>
      <c r="I36" s="12"/>
      <c r="J36" s="97"/>
      <c r="L36" s="22"/>
      <c r="M36" s="22"/>
      <c r="N36" s="22"/>
    </row>
    <row r="37" spans="1:16" ht="13" x14ac:dyDescent="0.3">
      <c r="A37" s="191" t="s">
        <v>7</v>
      </c>
      <c r="B37" s="192"/>
      <c r="C37" s="64"/>
      <c r="D37" s="64"/>
      <c r="E37" s="11"/>
      <c r="F37" s="11"/>
      <c r="G37" s="11"/>
      <c r="H37" s="11"/>
      <c r="I37" s="11"/>
      <c r="J37" s="95"/>
      <c r="L37" s="21"/>
      <c r="M37" s="22"/>
      <c r="N37" s="22"/>
    </row>
    <row r="38" spans="1:16" ht="13" x14ac:dyDescent="0.3">
      <c r="A38" s="175" t="s">
        <v>126</v>
      </c>
      <c r="B38" s="176"/>
      <c r="C38" s="62"/>
      <c r="D38" s="4"/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91">
        <f>SUM(E38:I38)</f>
        <v>0</v>
      </c>
      <c r="O38" s="31" t="s">
        <v>129</v>
      </c>
    </row>
    <row r="39" spans="1:16" ht="13" x14ac:dyDescent="0.3">
      <c r="A39" s="175" t="s">
        <v>127</v>
      </c>
      <c r="B39" s="176"/>
      <c r="C39" s="62"/>
      <c r="D39" s="4"/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91">
        <f>SUM(E39:I39)</f>
        <v>0</v>
      </c>
      <c r="O39" s="31" t="s">
        <v>130</v>
      </c>
    </row>
    <row r="40" spans="1:16" ht="13" x14ac:dyDescent="0.3">
      <c r="A40" s="197" t="s">
        <v>128</v>
      </c>
      <c r="B40" s="198"/>
      <c r="C40" s="65"/>
      <c r="D40" s="116"/>
      <c r="E40" s="131">
        <f>ROUND(SUM(E38:E39),0)</f>
        <v>0</v>
      </c>
      <c r="F40" s="27">
        <f>ROUND(SUM(D40:D40),0)</f>
        <v>0</v>
      </c>
      <c r="G40" s="27">
        <f>ROUND(SUM(E40:E40),0)</f>
        <v>0</v>
      </c>
      <c r="H40" s="27">
        <f>ROUND(SUM(F40:F40),0)</f>
        <v>0</v>
      </c>
      <c r="I40" s="27">
        <f>ROUND(SUM(F40:F40),0)</f>
        <v>0</v>
      </c>
      <c r="J40" s="133">
        <f>SUM(E40:I40)</f>
        <v>0</v>
      </c>
    </row>
    <row r="41" spans="1:16" ht="13" x14ac:dyDescent="0.3">
      <c r="A41" s="177"/>
      <c r="B41" s="178"/>
      <c r="C41" s="64"/>
      <c r="D41" s="2"/>
      <c r="E41" s="11"/>
      <c r="F41" s="11"/>
      <c r="G41" s="11"/>
      <c r="H41" s="11"/>
      <c r="I41" s="11"/>
      <c r="J41" s="94"/>
      <c r="L41" s="21"/>
      <c r="M41" s="22"/>
      <c r="N41" s="22"/>
    </row>
    <row r="42" spans="1:16" ht="13" x14ac:dyDescent="0.3">
      <c r="A42" s="177" t="s">
        <v>8</v>
      </c>
      <c r="B42" s="178"/>
      <c r="C42" s="105" t="s">
        <v>86</v>
      </c>
      <c r="D42" s="2"/>
      <c r="E42" s="11"/>
      <c r="F42" s="11"/>
      <c r="G42" s="11"/>
      <c r="H42" s="11"/>
      <c r="I42" s="11"/>
      <c r="J42" s="94"/>
      <c r="L42" s="21"/>
      <c r="M42" s="21"/>
      <c r="N42" s="21"/>
    </row>
    <row r="43" spans="1:16" x14ac:dyDescent="0.25">
      <c r="A43" s="175" t="s">
        <v>13</v>
      </c>
      <c r="B43" s="176"/>
      <c r="C43" s="62">
        <f>'Travel Budget Example'!A14</f>
        <v>0</v>
      </c>
      <c r="D43" s="4"/>
      <c r="E43" s="11">
        <f>ROUND('Travel Budget Example'!D14,0)</f>
        <v>0</v>
      </c>
      <c r="F43" s="11">
        <f>E43</f>
        <v>0</v>
      </c>
      <c r="G43" s="11">
        <f>E43</f>
        <v>0</v>
      </c>
      <c r="H43" s="11">
        <f>E43</f>
        <v>0</v>
      </c>
      <c r="I43" s="11">
        <f>F43</f>
        <v>0</v>
      </c>
      <c r="J43" s="98">
        <f>ROUND(SUM(E43:I43),0)</f>
        <v>0</v>
      </c>
      <c r="L43" s="21"/>
      <c r="M43" s="21"/>
      <c r="N43" s="21"/>
      <c r="O43" s="119" t="s">
        <v>110</v>
      </c>
    </row>
    <row r="44" spans="1:16" x14ac:dyDescent="0.25">
      <c r="A44" s="175" t="s">
        <v>14</v>
      </c>
      <c r="B44" s="176"/>
      <c r="C44" s="62">
        <f>'Travel Budget Example'!A28</f>
        <v>0</v>
      </c>
      <c r="D44" s="4"/>
      <c r="E44" s="11">
        <f>ROUND('Travel Budget Example'!D28,0)</f>
        <v>0</v>
      </c>
      <c r="F44" s="11">
        <f>E44</f>
        <v>0</v>
      </c>
      <c r="G44" s="11">
        <f>E44</f>
        <v>0</v>
      </c>
      <c r="H44" s="11">
        <f>E44</f>
        <v>0</v>
      </c>
      <c r="I44" s="11">
        <f>F44</f>
        <v>0</v>
      </c>
      <c r="J44" s="98">
        <f>ROUND(SUM(E44:I44),0)</f>
        <v>0</v>
      </c>
      <c r="L44" s="21"/>
      <c r="M44" s="21"/>
      <c r="N44" s="21"/>
      <c r="O44" s="119" t="s">
        <v>115</v>
      </c>
    </row>
    <row r="45" spans="1:16" ht="13" x14ac:dyDescent="0.3">
      <c r="A45" s="197" t="s">
        <v>25</v>
      </c>
      <c r="B45" s="198"/>
      <c r="C45" s="65"/>
      <c r="D45" s="116"/>
      <c r="E45" s="12">
        <f>ROUND(SUM(E43:E44),0)</f>
        <v>0</v>
      </c>
      <c r="F45" s="12">
        <f>ROUND(SUM(F43:F44),0)</f>
        <v>0</v>
      </c>
      <c r="G45" s="12">
        <f>ROUND(SUM(G43:G44),0)</f>
        <v>0</v>
      </c>
      <c r="H45" s="12">
        <f>ROUND(SUM(H43:H44),0)</f>
        <v>0</v>
      </c>
      <c r="I45" s="12">
        <f>ROUND(SUM(I43:I44),0)</f>
        <v>0</v>
      </c>
      <c r="J45" s="96">
        <f>ROUND(SUM(E45:I45),0)</f>
        <v>0</v>
      </c>
      <c r="L45" s="22"/>
      <c r="M45" s="22"/>
      <c r="N45" s="22"/>
    </row>
    <row r="46" spans="1:16" ht="13" x14ac:dyDescent="0.3">
      <c r="A46" s="199"/>
      <c r="B46" s="200"/>
      <c r="C46" s="65"/>
      <c r="D46" s="117"/>
      <c r="E46" s="12"/>
      <c r="F46" s="12"/>
      <c r="G46" s="12"/>
      <c r="H46" s="12"/>
      <c r="I46" s="12"/>
      <c r="J46" s="97"/>
      <c r="L46" s="22"/>
      <c r="M46" s="22"/>
      <c r="N46" s="22"/>
    </row>
    <row r="47" spans="1:16" ht="12.75" customHeight="1" x14ac:dyDescent="0.3">
      <c r="A47" s="177" t="s">
        <v>9</v>
      </c>
      <c r="B47" s="178"/>
      <c r="C47" s="64"/>
      <c r="D47" s="2"/>
      <c r="E47" s="11"/>
      <c r="F47" s="11"/>
      <c r="G47" s="11"/>
      <c r="H47" s="11"/>
      <c r="I47" s="11"/>
      <c r="J47" s="94"/>
      <c r="L47" s="21"/>
      <c r="M47" s="21"/>
      <c r="N47" s="21"/>
      <c r="O47" s="31" t="s">
        <v>63</v>
      </c>
    </row>
    <row r="48" spans="1:16" ht="12.75" customHeight="1" x14ac:dyDescent="0.3">
      <c r="A48" s="175" t="s">
        <v>15</v>
      </c>
      <c r="B48" s="176"/>
      <c r="C48" s="62"/>
      <c r="D48" s="4"/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98">
        <f>ROUND(SUM(E48:I48),0)</f>
        <v>0</v>
      </c>
      <c r="L48" s="21"/>
      <c r="M48" s="21"/>
      <c r="N48" s="21"/>
      <c r="O48" s="31" t="s">
        <v>64</v>
      </c>
    </row>
    <row r="49" spans="1:24" ht="12.75" customHeight="1" x14ac:dyDescent="0.3">
      <c r="A49" s="175" t="s">
        <v>16</v>
      </c>
      <c r="B49" s="176"/>
      <c r="C49" s="62"/>
      <c r="D49" s="4"/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98">
        <f t="shared" ref="J49:J62" si="23">ROUND(SUM(E49:I49),0)</f>
        <v>0</v>
      </c>
      <c r="L49" s="21"/>
      <c r="M49" s="21"/>
      <c r="N49" s="21"/>
      <c r="O49" s="31" t="s">
        <v>65</v>
      </c>
    </row>
    <row r="50" spans="1:24" ht="12.75" customHeight="1" x14ac:dyDescent="0.3">
      <c r="A50" s="175" t="s">
        <v>17</v>
      </c>
      <c r="B50" s="176"/>
      <c r="C50" s="62"/>
      <c r="D50" s="4"/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98">
        <f t="shared" si="23"/>
        <v>0</v>
      </c>
      <c r="L50" s="21"/>
      <c r="M50" s="21"/>
      <c r="N50" s="21"/>
      <c r="O50" s="31" t="s">
        <v>66</v>
      </c>
    </row>
    <row r="51" spans="1:24" ht="12.75" customHeight="1" x14ac:dyDescent="0.3">
      <c r="A51" s="175" t="s">
        <v>18</v>
      </c>
      <c r="B51" s="176"/>
      <c r="C51" s="62"/>
      <c r="D51" s="4"/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98">
        <f t="shared" si="23"/>
        <v>0</v>
      </c>
      <c r="L51" s="21"/>
      <c r="M51" s="21"/>
      <c r="N51" s="21"/>
      <c r="O51" s="31" t="s">
        <v>67</v>
      </c>
    </row>
    <row r="52" spans="1:24" ht="12.75" customHeight="1" x14ac:dyDescent="0.25">
      <c r="A52" s="175" t="s">
        <v>19</v>
      </c>
      <c r="B52" s="176"/>
      <c r="C52" s="62"/>
      <c r="D52" s="4"/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98">
        <f t="shared" si="23"/>
        <v>0</v>
      </c>
      <c r="L52" s="21"/>
      <c r="M52" s="21"/>
      <c r="N52" s="21"/>
    </row>
    <row r="53" spans="1:24" ht="12.75" customHeight="1" x14ac:dyDescent="0.3">
      <c r="A53" s="197" t="s">
        <v>24</v>
      </c>
      <c r="B53" s="198"/>
      <c r="C53" s="65"/>
      <c r="D53" s="116"/>
      <c r="E53" s="12">
        <f>ROUND(SUM(E48:E52),0)</f>
        <v>0</v>
      </c>
      <c r="F53" s="12">
        <f>ROUND(SUM(F48:F52),0)</f>
        <v>0</v>
      </c>
      <c r="G53" s="12">
        <f>ROUND(SUM(G48:G52),0)</f>
        <v>0</v>
      </c>
      <c r="H53" s="12">
        <f>ROUND(SUM(H48:H52),0)</f>
        <v>0</v>
      </c>
      <c r="I53" s="12">
        <f>ROUND(SUM(I48:I52),0)</f>
        <v>0</v>
      </c>
      <c r="J53" s="12">
        <f t="shared" si="23"/>
        <v>0</v>
      </c>
      <c r="L53" s="22"/>
      <c r="M53" s="21"/>
      <c r="N53" s="21"/>
      <c r="O53" s="61"/>
    </row>
    <row r="54" spans="1:24" ht="12.75" customHeight="1" x14ac:dyDescent="0.3">
      <c r="A54" s="199"/>
      <c r="B54" s="200"/>
      <c r="C54" s="65"/>
      <c r="D54" s="117"/>
      <c r="E54" s="12"/>
      <c r="F54" s="12"/>
      <c r="G54" s="12"/>
      <c r="H54" s="12"/>
      <c r="I54" s="12"/>
      <c r="J54" s="98"/>
      <c r="L54" s="22"/>
      <c r="M54" s="21"/>
      <c r="N54" s="21"/>
    </row>
    <row r="55" spans="1:24" ht="13" x14ac:dyDescent="0.3">
      <c r="A55" s="193" t="s">
        <v>10</v>
      </c>
      <c r="B55" s="194"/>
      <c r="C55" s="107"/>
      <c r="D55" s="5"/>
      <c r="E55" s="11"/>
      <c r="F55" s="11"/>
      <c r="G55" s="11"/>
      <c r="H55" s="11"/>
      <c r="I55" s="11"/>
      <c r="J55" s="98"/>
      <c r="L55" s="21"/>
      <c r="M55" s="21"/>
      <c r="N55" s="21"/>
    </row>
    <row r="56" spans="1:24" x14ac:dyDescent="0.25">
      <c r="A56" s="175" t="s">
        <v>20</v>
      </c>
      <c r="B56" s="176"/>
      <c r="C56" s="62"/>
      <c r="D56" s="4"/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98">
        <f t="shared" si="23"/>
        <v>0</v>
      </c>
      <c r="L56" s="21"/>
      <c r="M56" s="21"/>
      <c r="N56" s="21"/>
    </row>
    <row r="57" spans="1:24" x14ac:dyDescent="0.25">
      <c r="A57" s="175" t="s">
        <v>45</v>
      </c>
      <c r="B57" s="176"/>
      <c r="C57" s="62"/>
      <c r="D57" s="4"/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98">
        <f t="shared" si="23"/>
        <v>0</v>
      </c>
      <c r="L57" s="21"/>
      <c r="M57" s="21"/>
      <c r="N57" s="21"/>
    </row>
    <row r="58" spans="1:24" x14ac:dyDescent="0.25">
      <c r="A58" s="175" t="s">
        <v>21</v>
      </c>
      <c r="B58" s="176"/>
      <c r="C58" s="62"/>
      <c r="D58" s="4"/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98">
        <f t="shared" si="23"/>
        <v>0</v>
      </c>
      <c r="L58" s="21"/>
      <c r="M58" s="21"/>
      <c r="N58" s="21"/>
    </row>
    <row r="59" spans="1:24" x14ac:dyDescent="0.25">
      <c r="A59" s="175" t="s">
        <v>22</v>
      </c>
      <c r="B59" s="176"/>
      <c r="C59" s="62"/>
      <c r="D59" s="4"/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98">
        <f t="shared" si="23"/>
        <v>0</v>
      </c>
      <c r="L59" s="76" t="s">
        <v>38</v>
      </c>
      <c r="M59" s="76" t="s">
        <v>39</v>
      </c>
      <c r="N59" s="21"/>
      <c r="O59" s="119" t="s">
        <v>96</v>
      </c>
    </row>
    <row r="60" spans="1:24" ht="13" x14ac:dyDescent="0.3">
      <c r="A60" s="175" t="s">
        <v>28</v>
      </c>
      <c r="B60" s="176"/>
      <c r="C60" s="62">
        <f>C22</f>
        <v>0</v>
      </c>
      <c r="D60" s="4"/>
      <c r="E60" s="30">
        <f>ROUND((L60*1)*M60*C60,0)</f>
        <v>0</v>
      </c>
      <c r="F60" s="30">
        <f>E60</f>
        <v>0</v>
      </c>
      <c r="G60" s="30">
        <f>E60</f>
        <v>0</v>
      </c>
      <c r="H60" s="30">
        <f>E60</f>
        <v>0</v>
      </c>
      <c r="I60" s="30">
        <f>F60</f>
        <v>0</v>
      </c>
      <c r="J60" s="98">
        <f t="shared" si="23"/>
        <v>0</v>
      </c>
      <c r="L60" s="16">
        <f>369.65*1.05</f>
        <v>388.13249999999999</v>
      </c>
      <c r="M60" s="9">
        <v>24</v>
      </c>
      <c r="N60" s="23"/>
      <c r="O60" s="31" t="s">
        <v>95</v>
      </c>
      <c r="X60" s="70" t="s">
        <v>77</v>
      </c>
    </row>
    <row r="61" spans="1:24" ht="13" x14ac:dyDescent="0.3">
      <c r="A61" s="175" t="s">
        <v>80</v>
      </c>
      <c r="B61" s="176"/>
      <c r="C61" s="63"/>
      <c r="D61" s="4"/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98">
        <f t="shared" si="23"/>
        <v>0</v>
      </c>
      <c r="N61" s="24"/>
      <c r="O61" s="31" t="s">
        <v>69</v>
      </c>
    </row>
    <row r="62" spans="1:24" ht="13" x14ac:dyDescent="0.3">
      <c r="A62" s="197" t="s">
        <v>23</v>
      </c>
      <c r="B62" s="198"/>
      <c r="C62" s="65"/>
      <c r="D62" s="116"/>
      <c r="E62" s="12">
        <f>ROUND(SUM(E56:E61),0)</f>
        <v>0</v>
      </c>
      <c r="F62" s="12">
        <f>ROUND(SUM(F56:F61),0)</f>
        <v>0</v>
      </c>
      <c r="G62" s="12">
        <f>ROUND(SUM(G56:G61),0)</f>
        <v>0</v>
      </c>
      <c r="H62" s="12">
        <f>ROUND(SUM(H56:H61),0)</f>
        <v>0</v>
      </c>
      <c r="I62" s="12">
        <f>ROUND(SUM(I56:I61),0)</f>
        <v>0</v>
      </c>
      <c r="J62" s="12">
        <f t="shared" si="23"/>
        <v>0</v>
      </c>
      <c r="L62" s="22"/>
      <c r="M62" s="22"/>
      <c r="N62" s="21"/>
    </row>
    <row r="63" spans="1:24" ht="13" x14ac:dyDescent="0.3">
      <c r="A63" s="99"/>
      <c r="B63" s="85"/>
      <c r="C63" s="84"/>
      <c r="D63" s="118"/>
      <c r="E63" s="86"/>
      <c r="F63" s="86"/>
      <c r="G63" s="86"/>
      <c r="H63" s="86"/>
      <c r="I63" s="86"/>
      <c r="J63" s="100"/>
      <c r="L63" s="22"/>
      <c r="M63" s="22"/>
      <c r="N63" s="21"/>
    </row>
    <row r="64" spans="1:24" ht="13.5" thickBot="1" x14ac:dyDescent="0.35">
      <c r="A64" s="215" t="s">
        <v>11</v>
      </c>
      <c r="B64" s="216"/>
      <c r="C64" s="66"/>
      <c r="D64" s="66"/>
      <c r="E64" s="13">
        <f>ROUND(E35+E40+E45+E53+E62,0)</f>
        <v>0</v>
      </c>
      <c r="F64" s="13">
        <f>ROUND(F35+F40+F45+F53+F62,0)</f>
        <v>0</v>
      </c>
      <c r="G64" s="13">
        <f>ROUND(G35+G40+G45+G53+G62,0)</f>
        <v>0</v>
      </c>
      <c r="H64" s="13">
        <f>ROUND(H35+H40+H45+H53+H62,0)</f>
        <v>0</v>
      </c>
      <c r="I64" s="13">
        <f>ROUND(I35+I40+I45+I53+I62,0)</f>
        <v>0</v>
      </c>
      <c r="J64" s="101">
        <f>ROUND(SUM(E64:I64),0)</f>
        <v>0</v>
      </c>
      <c r="L64" s="22"/>
      <c r="M64" s="22"/>
      <c r="N64" s="22"/>
      <c r="O64" s="3"/>
    </row>
    <row r="65" spans="1:15" s="3" customFormat="1" ht="13" x14ac:dyDescent="0.3">
      <c r="A65" s="203" t="s">
        <v>97</v>
      </c>
      <c r="B65" s="204"/>
      <c r="C65" s="108"/>
      <c r="D65" s="8"/>
      <c r="E65" s="28">
        <f>ROUND(E64-E40-E59-E60,0)</f>
        <v>0</v>
      </c>
      <c r="F65" s="28">
        <f>ROUND(F64-F40-F59-F60,0)</f>
        <v>0</v>
      </c>
      <c r="G65" s="28">
        <f>ROUND(G64-G40-G59-G60,0)</f>
        <v>0</v>
      </c>
      <c r="H65" s="28">
        <f>ROUND(H64-H40-H59-H60,0)</f>
        <v>0</v>
      </c>
      <c r="I65" s="28">
        <f>ROUND(I64-I40-I59-I60,0)</f>
        <v>0</v>
      </c>
      <c r="J65" s="102">
        <f>ROUND(SUM(E65:I65),0)</f>
        <v>0</v>
      </c>
      <c r="K65" s="1"/>
      <c r="L65" s="21"/>
      <c r="M65" s="21"/>
      <c r="N65" s="21"/>
      <c r="O65" s="31" t="s">
        <v>70</v>
      </c>
    </row>
    <row r="66" spans="1:15" ht="13.5" thickBot="1" x14ac:dyDescent="0.35">
      <c r="A66" s="205" t="s">
        <v>40</v>
      </c>
      <c r="B66" s="206"/>
      <c r="C66" s="109">
        <v>0.52</v>
      </c>
      <c r="D66" s="10"/>
      <c r="E66" s="14">
        <f>ROUND(E65*$C$66,0)</f>
        <v>0</v>
      </c>
      <c r="F66" s="14">
        <f>ROUND(F65*$C$66,0)</f>
        <v>0</v>
      </c>
      <c r="G66" s="14">
        <f>ROUND(G65*$C$66,0)</f>
        <v>0</v>
      </c>
      <c r="H66" s="14">
        <f>ROUND(H65*$C$66,0)</f>
        <v>0</v>
      </c>
      <c r="I66" s="14">
        <f>ROUND(I65*$C$66,0)</f>
        <v>0</v>
      </c>
      <c r="J66" s="103">
        <f>ROUND(SUM(E66:I66),0)</f>
        <v>0</v>
      </c>
      <c r="L66" s="22"/>
      <c r="M66" s="21"/>
      <c r="N66" s="21"/>
      <c r="O66" s="31" t="s">
        <v>71</v>
      </c>
    </row>
    <row r="67" spans="1:15" ht="13.5" thickBot="1" x14ac:dyDescent="0.35">
      <c r="A67" s="207" t="s">
        <v>12</v>
      </c>
      <c r="B67" s="208"/>
      <c r="C67" s="75"/>
      <c r="D67" s="75"/>
      <c r="E67" s="15">
        <f>ROUND(E66+E64,0)</f>
        <v>0</v>
      </c>
      <c r="F67" s="15">
        <f>ROUND(F66+F64,0)</f>
        <v>0</v>
      </c>
      <c r="G67" s="15">
        <f>ROUND(G66+G64,0)</f>
        <v>0</v>
      </c>
      <c r="H67" s="15">
        <f>ROUND(H66+H64,0)</f>
        <v>0</v>
      </c>
      <c r="I67" s="15">
        <f>ROUND(I66+I64,0)</f>
        <v>0</v>
      </c>
      <c r="J67" s="104">
        <f>ROUND(SUM(E67:I67),0)</f>
        <v>0</v>
      </c>
      <c r="L67" s="22"/>
      <c r="M67" s="22"/>
      <c r="N67" s="22"/>
      <c r="O67" s="31" t="s">
        <v>72</v>
      </c>
    </row>
    <row r="68" spans="1:15" ht="12.75" customHeight="1" thickBot="1" x14ac:dyDescent="0.35">
      <c r="A68" s="209" t="s">
        <v>27</v>
      </c>
      <c r="B68" s="210"/>
      <c r="C68" s="210"/>
      <c r="D68" s="210"/>
      <c r="E68" s="210"/>
      <c r="F68" s="210"/>
      <c r="G68" s="210"/>
      <c r="H68" s="210"/>
      <c r="I68" s="211"/>
      <c r="J68" s="173">
        <f>J67</f>
        <v>0</v>
      </c>
      <c r="O68" s="31" t="s">
        <v>73</v>
      </c>
    </row>
    <row r="69" spans="1:15" ht="12.75" customHeight="1" x14ac:dyDescent="0.25">
      <c r="E69"/>
      <c r="F69"/>
      <c r="G69"/>
      <c r="H69"/>
      <c r="I69"/>
    </row>
    <row r="70" spans="1:15" x14ac:dyDescent="0.25">
      <c r="E70"/>
      <c r="F70"/>
      <c r="G70"/>
      <c r="H70"/>
      <c r="I70"/>
    </row>
    <row r="71" spans="1:15" ht="13" x14ac:dyDescent="0.3">
      <c r="A71" s="31" t="s">
        <v>49</v>
      </c>
      <c r="B71" s="31"/>
      <c r="C71" s="32"/>
      <c r="D71" s="32"/>
      <c r="E71" s="31"/>
      <c r="F71" s="31"/>
      <c r="G71" s="31"/>
      <c r="H71" s="31"/>
      <c r="I71" s="31"/>
      <c r="J71" s="31"/>
    </row>
    <row r="72" spans="1:15" ht="13" x14ac:dyDescent="0.3">
      <c r="A72" s="32" t="s">
        <v>81</v>
      </c>
      <c r="B72" s="32"/>
      <c r="C72" s="32"/>
      <c r="D72" s="32"/>
      <c r="E72" s="31"/>
      <c r="F72" s="31"/>
      <c r="G72" s="31"/>
      <c r="H72" s="31"/>
      <c r="I72" s="31"/>
      <c r="J72" s="31"/>
    </row>
    <row r="73" spans="1:15" x14ac:dyDescent="0.25">
      <c r="A73" s="120" t="s">
        <v>82</v>
      </c>
      <c r="E73"/>
      <c r="F73"/>
      <c r="G73"/>
      <c r="H73"/>
      <c r="I73"/>
    </row>
    <row r="74" spans="1:15" x14ac:dyDescent="0.25">
      <c r="E74"/>
      <c r="F74"/>
      <c r="G74"/>
      <c r="H74"/>
      <c r="I74"/>
    </row>
    <row r="75" spans="1:15" x14ac:dyDescent="0.25">
      <c r="E75"/>
      <c r="F75"/>
      <c r="G75"/>
      <c r="H75"/>
      <c r="I75"/>
    </row>
    <row r="76" spans="1:15" x14ac:dyDescent="0.25">
      <c r="E76"/>
      <c r="F76"/>
      <c r="G76"/>
      <c r="H76"/>
      <c r="I76"/>
    </row>
    <row r="77" spans="1:15" x14ac:dyDescent="0.25">
      <c r="E77"/>
      <c r="F77"/>
      <c r="G77"/>
      <c r="H77"/>
      <c r="I77"/>
    </row>
    <row r="78" spans="1:15" x14ac:dyDescent="0.25">
      <c r="E78"/>
      <c r="F78"/>
      <c r="G78"/>
      <c r="H78"/>
      <c r="I78"/>
    </row>
    <row r="79" spans="1:15" x14ac:dyDescent="0.25">
      <c r="E79"/>
      <c r="F79"/>
      <c r="G79"/>
      <c r="H79"/>
      <c r="I79"/>
    </row>
    <row r="80" spans="1:15" x14ac:dyDescent="0.25">
      <c r="E80"/>
      <c r="F80"/>
      <c r="G80"/>
      <c r="H80"/>
      <c r="I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</sheetData>
  <sheetProtection selectLockedCells="1" selectUnlockedCells="1"/>
  <mergeCells count="57">
    <mergeCell ref="A68:I68"/>
    <mergeCell ref="A62:B62"/>
    <mergeCell ref="A64:B64"/>
    <mergeCell ref="A65:B65"/>
    <mergeCell ref="A66:B66"/>
    <mergeCell ref="A67:B67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49:B49"/>
    <mergeCell ref="A35:B35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22:B22"/>
    <mergeCell ref="A1:J1"/>
    <mergeCell ref="A7:J7"/>
    <mergeCell ref="L7:M7"/>
    <mergeCell ref="A8:B10"/>
    <mergeCell ref="E8:J8"/>
    <mergeCell ref="L10:M10"/>
    <mergeCell ref="A11:B11"/>
    <mergeCell ref="A18:B18"/>
    <mergeCell ref="A19:B19"/>
    <mergeCell ref="A20:B20"/>
    <mergeCell ref="A21:B21"/>
  </mergeCells>
  <phoneticPr fontId="3" type="noConversion"/>
  <hyperlinks>
    <hyperlink ref="X60" r:id="rId1" display="https://studentaccounts.ucf.edu/tf-graduate/" xr:uid="{0116E39D-6B11-480A-9544-B641E18FEEF8}"/>
    <hyperlink ref="R26" r:id="rId2" display="https://hr.ucf.edu/document/payroll-guidelines/" xr:uid="{ABE1886E-AE97-48FD-AF5B-3C0ABFC15A1C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22D4A-7359-4F90-9085-1D981E8D6DFD}">
  <sheetPr>
    <pageSetUpPr fitToPage="1"/>
  </sheetPr>
  <dimension ref="A1:Y604"/>
  <sheetViews>
    <sheetView zoomScale="90" zoomScaleNormal="90" workbookViewId="0">
      <selection sqref="A1:J1"/>
    </sheetView>
  </sheetViews>
  <sheetFormatPr defaultColWidth="9.1796875"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9" width="12.81640625" style="7" customWidth="1"/>
    <col min="10" max="10" width="12.81640625" customWidth="1"/>
    <col min="11" max="11" width="5.7265625" customWidth="1"/>
    <col min="12" max="12" width="12.54296875" customWidth="1"/>
    <col min="13" max="13" width="10.453125" customWidth="1"/>
    <col min="14" max="14" width="5.54296875" customWidth="1"/>
    <col min="15" max="15" width="12.26953125" customWidth="1"/>
    <col min="16" max="16" width="10.7265625" customWidth="1"/>
    <col min="17" max="17" width="11.1796875" customWidth="1"/>
    <col min="18" max="18" width="11" customWidth="1"/>
    <col min="19" max="19" width="10.81640625" customWidth="1"/>
    <col min="20" max="21" width="10.1796875" customWidth="1"/>
    <col min="22" max="22" width="10" customWidth="1"/>
    <col min="23" max="23" width="10.1796875" customWidth="1"/>
    <col min="24" max="24" width="10" customWidth="1"/>
    <col min="25" max="25" width="9.7265625" customWidth="1"/>
  </cols>
  <sheetData>
    <row r="1" spans="1:25" ht="14" x14ac:dyDescent="0.3">
      <c r="A1" s="174" t="s">
        <v>84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25" ht="13" x14ac:dyDescent="0.25">
      <c r="A2" s="40" t="s">
        <v>75</v>
      </c>
      <c r="B2" s="71"/>
      <c r="C2" s="71"/>
      <c r="D2" s="71"/>
      <c r="E2" s="71"/>
      <c r="F2" s="71"/>
      <c r="G2" s="71"/>
      <c r="H2" s="71"/>
      <c r="I2" s="71"/>
      <c r="J2" s="71"/>
    </row>
    <row r="3" spans="1:25" ht="13" x14ac:dyDescent="0.25">
      <c r="A3" s="40" t="s">
        <v>78</v>
      </c>
      <c r="B3" s="71"/>
      <c r="C3" s="40" t="s">
        <v>98</v>
      </c>
      <c r="E3" s="70"/>
      <c r="F3" s="70"/>
      <c r="G3" s="70"/>
      <c r="H3" s="70"/>
      <c r="I3" s="70"/>
    </row>
    <row r="4" spans="1:25" ht="12.75" customHeight="1" x14ac:dyDescent="0.25">
      <c r="A4" s="42" t="s">
        <v>35</v>
      </c>
      <c r="B4" s="72"/>
      <c r="C4" s="72"/>
      <c r="D4" s="72"/>
      <c r="E4" s="72"/>
      <c r="F4" s="72"/>
      <c r="G4" s="72"/>
      <c r="H4" s="72"/>
      <c r="I4" s="72"/>
      <c r="J4" s="72"/>
    </row>
    <row r="5" spans="1:25" ht="12.75" customHeight="1" x14ac:dyDescent="0.25">
      <c r="A5" s="42" t="s">
        <v>76</v>
      </c>
      <c r="B5" s="72"/>
      <c r="C5" s="72"/>
      <c r="D5" s="72"/>
      <c r="E5" s="72"/>
      <c r="F5" s="72"/>
      <c r="G5" s="72"/>
      <c r="H5" s="72"/>
      <c r="I5" s="72"/>
      <c r="J5" s="72"/>
      <c r="O5" s="36"/>
    </row>
    <row r="6" spans="1:25" ht="16" thickBot="1" x14ac:dyDescent="0.3">
      <c r="E6"/>
      <c r="F6"/>
      <c r="G6"/>
      <c r="H6"/>
      <c r="I6"/>
      <c r="O6" s="36"/>
    </row>
    <row r="7" spans="1:25" ht="15.5" x14ac:dyDescent="0.3">
      <c r="A7" s="179" t="s">
        <v>0</v>
      </c>
      <c r="B7" s="180"/>
      <c r="C7" s="180"/>
      <c r="D7" s="180"/>
      <c r="E7" s="180"/>
      <c r="F7" s="181"/>
      <c r="G7" s="181"/>
      <c r="H7" s="181"/>
      <c r="I7" s="181"/>
      <c r="J7" s="182"/>
      <c r="L7" s="212" t="s">
        <v>79</v>
      </c>
      <c r="M7" s="213"/>
      <c r="O7" s="74" t="s">
        <v>68</v>
      </c>
    </row>
    <row r="8" spans="1:25" ht="13" x14ac:dyDescent="0.3">
      <c r="A8" s="183" t="s">
        <v>1</v>
      </c>
      <c r="B8" s="184"/>
      <c r="C8" s="112"/>
      <c r="D8" s="110"/>
      <c r="E8" s="184" t="s">
        <v>2</v>
      </c>
      <c r="F8" s="185"/>
      <c r="G8" s="185"/>
      <c r="H8" s="185"/>
      <c r="I8" s="185"/>
      <c r="J8" s="186"/>
      <c r="O8" s="119" t="s">
        <v>99</v>
      </c>
    </row>
    <row r="9" spans="1:25" ht="13" x14ac:dyDescent="0.3">
      <c r="A9" s="183"/>
      <c r="B9" s="184"/>
      <c r="C9" s="113"/>
      <c r="D9" s="111"/>
      <c r="E9" s="38" t="s">
        <v>3</v>
      </c>
      <c r="F9" s="38" t="s">
        <v>118</v>
      </c>
      <c r="G9" s="38" t="s">
        <v>121</v>
      </c>
      <c r="H9" s="38" t="s">
        <v>122</v>
      </c>
      <c r="I9" s="38" t="s">
        <v>123</v>
      </c>
      <c r="J9" s="87" t="s">
        <v>4</v>
      </c>
      <c r="O9" s="119" t="s">
        <v>100</v>
      </c>
    </row>
    <row r="10" spans="1:25" s="1" customFormat="1" ht="13" x14ac:dyDescent="0.3">
      <c r="A10" s="183"/>
      <c r="B10" s="184"/>
      <c r="C10" s="39" t="s">
        <v>51</v>
      </c>
      <c r="D10" s="78" t="s">
        <v>52</v>
      </c>
      <c r="E10" s="39" t="s">
        <v>41</v>
      </c>
      <c r="F10" s="39" t="s">
        <v>41</v>
      </c>
      <c r="G10" s="39" t="s">
        <v>41</v>
      </c>
      <c r="H10" s="39" t="s">
        <v>41</v>
      </c>
      <c r="I10" s="39" t="s">
        <v>41</v>
      </c>
      <c r="J10" s="88" t="s">
        <v>41</v>
      </c>
      <c r="L10" s="214"/>
      <c r="M10" s="214"/>
      <c r="N10" s="26"/>
      <c r="O10" s="41" t="s">
        <v>101</v>
      </c>
      <c r="P10" s="41" t="s">
        <v>101</v>
      </c>
      <c r="Q10" s="41" t="s">
        <v>101</v>
      </c>
      <c r="R10" s="41" t="s">
        <v>101</v>
      </c>
      <c r="S10" s="41" t="s">
        <v>101</v>
      </c>
      <c r="U10" s="41" t="s">
        <v>53</v>
      </c>
      <c r="V10" s="41" t="s">
        <v>53</v>
      </c>
      <c r="W10" s="41" t="s">
        <v>53</v>
      </c>
      <c r="X10" s="41" t="s">
        <v>53</v>
      </c>
      <c r="Y10" s="41" t="s">
        <v>53</v>
      </c>
    </row>
    <row r="11" spans="1:25" ht="13" x14ac:dyDescent="0.3">
      <c r="A11" s="177" t="s">
        <v>5</v>
      </c>
      <c r="B11" s="178"/>
      <c r="C11" s="64"/>
      <c r="D11" s="2"/>
      <c r="E11" s="6"/>
      <c r="F11" s="6"/>
      <c r="G11" s="6"/>
      <c r="H11" s="6"/>
      <c r="I11" s="6"/>
      <c r="J11" s="89"/>
      <c r="L11" s="76" t="s">
        <v>36</v>
      </c>
      <c r="M11" s="76" t="s">
        <v>37</v>
      </c>
      <c r="N11" s="21"/>
      <c r="O11" s="43" t="s">
        <v>3</v>
      </c>
      <c r="P11" s="43" t="s">
        <v>118</v>
      </c>
      <c r="Q11" s="43" t="s">
        <v>121</v>
      </c>
      <c r="R11" s="43" t="s">
        <v>122</v>
      </c>
      <c r="S11" s="43" t="s">
        <v>123</v>
      </c>
      <c r="U11" s="43" t="s">
        <v>3</v>
      </c>
      <c r="V11" s="43" t="s">
        <v>118</v>
      </c>
      <c r="W11" s="43" t="s">
        <v>121</v>
      </c>
      <c r="X11" s="43" t="s">
        <v>122</v>
      </c>
      <c r="Y11" s="43" t="s">
        <v>123</v>
      </c>
    </row>
    <row r="12" spans="1:25" x14ac:dyDescent="0.25">
      <c r="A12" s="90"/>
      <c r="B12" s="73"/>
      <c r="C12" s="80">
        <f t="shared" ref="C12:C17" si="0">D12*M12</f>
        <v>0</v>
      </c>
      <c r="D12" s="115">
        <v>0</v>
      </c>
      <c r="E12" s="27">
        <f t="shared" ref="E12:E17" si="1">ROUND(L12/M12*C12,0)</f>
        <v>0</v>
      </c>
      <c r="F12" s="27">
        <f>E12*1.035</f>
        <v>0</v>
      </c>
      <c r="G12" s="27">
        <f t="shared" ref="G12:I12" si="2">F12*1.035</f>
        <v>0</v>
      </c>
      <c r="H12" s="27">
        <f t="shared" si="2"/>
        <v>0</v>
      </c>
      <c r="I12" s="27">
        <f t="shared" si="2"/>
        <v>0</v>
      </c>
      <c r="J12" s="91">
        <f t="shared" ref="J12:J17" si="3">ROUND(SUM(E12:I12),0)</f>
        <v>0</v>
      </c>
      <c r="L12" s="17">
        <v>0</v>
      </c>
      <c r="M12" s="9">
        <v>9</v>
      </c>
      <c r="N12" s="37"/>
      <c r="O12" s="121">
        <f>L12</f>
        <v>0</v>
      </c>
      <c r="P12" s="121">
        <f>O12*1.035</f>
        <v>0</v>
      </c>
      <c r="Q12" s="121">
        <f t="shared" ref="Q12:S12" si="4">P12*1.035</f>
        <v>0</v>
      </c>
      <c r="R12" s="121">
        <f t="shared" si="4"/>
        <v>0</v>
      </c>
      <c r="S12" s="121">
        <f t="shared" si="4"/>
        <v>0</v>
      </c>
      <c r="U12" s="68" t="e">
        <f t="shared" ref="U12:Y17" si="5">SUM(E12/O12)</f>
        <v>#DIV/0!</v>
      </c>
      <c r="V12" s="68" t="e">
        <f t="shared" si="5"/>
        <v>#DIV/0!</v>
      </c>
      <c r="W12" s="68" t="e">
        <f t="shared" si="5"/>
        <v>#DIV/0!</v>
      </c>
      <c r="X12" s="68" t="e">
        <f t="shared" si="5"/>
        <v>#DIV/0!</v>
      </c>
      <c r="Y12" s="68" t="e">
        <f t="shared" si="5"/>
        <v>#DIV/0!</v>
      </c>
    </row>
    <row r="13" spans="1:25" x14ac:dyDescent="0.25">
      <c r="A13" s="90"/>
      <c r="B13" s="73"/>
      <c r="C13" s="80">
        <f t="shared" si="0"/>
        <v>0</v>
      </c>
      <c r="D13" s="115">
        <v>0</v>
      </c>
      <c r="E13" s="27">
        <f t="shared" si="1"/>
        <v>0</v>
      </c>
      <c r="F13" s="27">
        <f t="shared" ref="F13:F17" si="6">E13*1.035</f>
        <v>0</v>
      </c>
      <c r="G13" s="27">
        <f t="shared" ref="G13:I13" si="7">F13*1.035</f>
        <v>0</v>
      </c>
      <c r="H13" s="27">
        <f t="shared" si="7"/>
        <v>0</v>
      </c>
      <c r="I13" s="27">
        <f t="shared" si="7"/>
        <v>0</v>
      </c>
      <c r="J13" s="91">
        <f t="shared" si="3"/>
        <v>0</v>
      </c>
      <c r="L13" s="17">
        <v>0</v>
      </c>
      <c r="M13" s="9">
        <v>9</v>
      </c>
      <c r="N13" s="37"/>
      <c r="O13" s="121">
        <f t="shared" ref="O13:O15" si="8">L13</f>
        <v>0</v>
      </c>
      <c r="P13" s="121">
        <f t="shared" ref="P13:P17" si="9">O13*1.035</f>
        <v>0</v>
      </c>
      <c r="Q13" s="121">
        <f t="shared" ref="Q13:S13" si="10">P13*1.035</f>
        <v>0</v>
      </c>
      <c r="R13" s="121">
        <f t="shared" si="10"/>
        <v>0</v>
      </c>
      <c r="S13" s="121">
        <f t="shared" si="10"/>
        <v>0</v>
      </c>
      <c r="U13" s="68" t="e">
        <f t="shared" si="5"/>
        <v>#DIV/0!</v>
      </c>
      <c r="V13" s="68" t="e">
        <f t="shared" si="5"/>
        <v>#DIV/0!</v>
      </c>
      <c r="W13" s="68" t="e">
        <f t="shared" si="5"/>
        <v>#DIV/0!</v>
      </c>
      <c r="X13" s="68" t="e">
        <f t="shared" si="5"/>
        <v>#DIV/0!</v>
      </c>
      <c r="Y13" s="68" t="e">
        <f t="shared" si="5"/>
        <v>#DIV/0!</v>
      </c>
    </row>
    <row r="14" spans="1:25" x14ac:dyDescent="0.25">
      <c r="A14" s="90"/>
      <c r="B14" s="73"/>
      <c r="C14" s="80">
        <f t="shared" si="0"/>
        <v>0</v>
      </c>
      <c r="D14" s="115">
        <v>0</v>
      </c>
      <c r="E14" s="27">
        <f t="shared" si="1"/>
        <v>0</v>
      </c>
      <c r="F14" s="27">
        <f t="shared" si="6"/>
        <v>0</v>
      </c>
      <c r="G14" s="27">
        <f t="shared" ref="G14:I14" si="11">F14*1.035</f>
        <v>0</v>
      </c>
      <c r="H14" s="27">
        <f t="shared" si="11"/>
        <v>0</v>
      </c>
      <c r="I14" s="27">
        <f t="shared" si="11"/>
        <v>0</v>
      </c>
      <c r="J14" s="91">
        <f t="shared" si="3"/>
        <v>0</v>
      </c>
      <c r="L14" s="17">
        <v>0</v>
      </c>
      <c r="M14" s="9">
        <v>9</v>
      </c>
      <c r="N14" s="21"/>
      <c r="O14" s="121">
        <f t="shared" si="8"/>
        <v>0</v>
      </c>
      <c r="P14" s="121">
        <f t="shared" si="9"/>
        <v>0</v>
      </c>
      <c r="Q14" s="121">
        <f t="shared" ref="Q14:S14" si="12">P14*1.035</f>
        <v>0</v>
      </c>
      <c r="R14" s="121">
        <f t="shared" si="12"/>
        <v>0</v>
      </c>
      <c r="S14" s="121">
        <f t="shared" si="12"/>
        <v>0</v>
      </c>
      <c r="U14" s="68" t="e">
        <f t="shared" si="5"/>
        <v>#DIV/0!</v>
      </c>
      <c r="V14" s="68" t="e">
        <f t="shared" si="5"/>
        <v>#DIV/0!</v>
      </c>
      <c r="W14" s="68" t="e">
        <f t="shared" si="5"/>
        <v>#DIV/0!</v>
      </c>
      <c r="X14" s="68" t="e">
        <f t="shared" si="5"/>
        <v>#DIV/0!</v>
      </c>
      <c r="Y14" s="68" t="e">
        <f t="shared" si="5"/>
        <v>#DIV/0!</v>
      </c>
    </row>
    <row r="15" spans="1:25" ht="13" x14ac:dyDescent="0.3">
      <c r="A15" s="90"/>
      <c r="B15" s="73" t="s">
        <v>105</v>
      </c>
      <c r="C15" s="80">
        <f t="shared" si="0"/>
        <v>0</v>
      </c>
      <c r="D15" s="115">
        <v>0</v>
      </c>
      <c r="E15" s="27">
        <f t="shared" si="1"/>
        <v>0</v>
      </c>
      <c r="F15" s="27">
        <f t="shared" si="6"/>
        <v>0</v>
      </c>
      <c r="G15" s="27">
        <f>F15*1.035</f>
        <v>0</v>
      </c>
      <c r="H15" s="27">
        <f>G15*1.035</f>
        <v>0</v>
      </c>
      <c r="I15" s="27">
        <f>H15*1.035</f>
        <v>0</v>
      </c>
      <c r="J15" s="91">
        <f t="shared" si="3"/>
        <v>0</v>
      </c>
      <c r="L15" s="17">
        <v>100000</v>
      </c>
      <c r="M15" s="9">
        <v>9</v>
      </c>
      <c r="N15" s="21"/>
      <c r="O15" s="121">
        <f t="shared" si="8"/>
        <v>100000</v>
      </c>
      <c r="P15" s="121">
        <f t="shared" si="9"/>
        <v>103499.99999999999</v>
      </c>
      <c r="Q15" s="121">
        <f>P15*1.035</f>
        <v>107122.49999999997</v>
      </c>
      <c r="R15" s="121">
        <f>Q15*1.035</f>
        <v>110871.78749999996</v>
      </c>
      <c r="S15" s="121">
        <f>R15*1.035</f>
        <v>114752.30006249995</v>
      </c>
      <c r="U15" s="68">
        <f t="shared" si="5"/>
        <v>0</v>
      </c>
      <c r="V15" s="68">
        <f t="shared" si="5"/>
        <v>0</v>
      </c>
      <c r="W15" s="68">
        <f t="shared" si="5"/>
        <v>0</v>
      </c>
      <c r="X15" s="68">
        <f t="shared" si="5"/>
        <v>0</v>
      </c>
      <c r="Y15" s="68">
        <f t="shared" si="5"/>
        <v>0</v>
      </c>
    </row>
    <row r="16" spans="1:25" x14ac:dyDescent="0.25">
      <c r="A16" s="90"/>
      <c r="B16" s="73"/>
      <c r="C16" s="80">
        <f t="shared" si="0"/>
        <v>0</v>
      </c>
      <c r="D16" s="115">
        <v>0</v>
      </c>
      <c r="E16" s="27">
        <f t="shared" si="1"/>
        <v>0</v>
      </c>
      <c r="F16" s="27">
        <f t="shared" si="6"/>
        <v>0</v>
      </c>
      <c r="G16" s="27">
        <f t="shared" ref="G16:I16" si="13">F16*1.035</f>
        <v>0</v>
      </c>
      <c r="H16" s="27">
        <f t="shared" si="13"/>
        <v>0</v>
      </c>
      <c r="I16" s="27">
        <f t="shared" si="13"/>
        <v>0</v>
      </c>
      <c r="J16" s="91">
        <f t="shared" si="3"/>
        <v>0</v>
      </c>
      <c r="L16" s="17">
        <v>0</v>
      </c>
      <c r="M16" s="9">
        <v>9</v>
      </c>
      <c r="N16" s="21"/>
      <c r="O16" s="121">
        <f t="shared" ref="O16:O17" si="14">L16</f>
        <v>0</v>
      </c>
      <c r="P16" s="121">
        <f t="shared" si="9"/>
        <v>0</v>
      </c>
      <c r="Q16" s="121">
        <f t="shared" ref="Q16:S16" si="15">P16*1.035</f>
        <v>0</v>
      </c>
      <c r="R16" s="121">
        <f t="shared" si="15"/>
        <v>0</v>
      </c>
      <c r="S16" s="121">
        <f t="shared" si="15"/>
        <v>0</v>
      </c>
      <c r="U16" s="68" t="e">
        <f t="shared" si="5"/>
        <v>#DIV/0!</v>
      </c>
      <c r="V16" s="68" t="e">
        <f t="shared" si="5"/>
        <v>#DIV/0!</v>
      </c>
      <c r="W16" s="68" t="e">
        <f t="shared" si="5"/>
        <v>#DIV/0!</v>
      </c>
      <c r="X16" s="68" t="e">
        <f t="shared" si="5"/>
        <v>#DIV/0!</v>
      </c>
      <c r="Y16" s="68" t="e">
        <f t="shared" si="5"/>
        <v>#DIV/0!</v>
      </c>
    </row>
    <row r="17" spans="1:25" x14ac:dyDescent="0.25">
      <c r="A17" s="90"/>
      <c r="B17" s="73"/>
      <c r="C17" s="80">
        <f t="shared" si="0"/>
        <v>0</v>
      </c>
      <c r="D17" s="115">
        <v>0</v>
      </c>
      <c r="E17" s="27">
        <f t="shared" si="1"/>
        <v>0</v>
      </c>
      <c r="F17" s="27">
        <f t="shared" si="6"/>
        <v>0</v>
      </c>
      <c r="G17" s="27">
        <f t="shared" ref="G17:I17" si="16">F17*1.035</f>
        <v>0</v>
      </c>
      <c r="H17" s="27">
        <f t="shared" si="16"/>
        <v>0</v>
      </c>
      <c r="I17" s="27">
        <f t="shared" si="16"/>
        <v>0</v>
      </c>
      <c r="J17" s="91">
        <f t="shared" si="3"/>
        <v>0</v>
      </c>
      <c r="L17" s="17">
        <v>0</v>
      </c>
      <c r="M17" s="9">
        <v>9</v>
      </c>
      <c r="N17" s="21"/>
      <c r="O17" s="122">
        <f t="shared" si="14"/>
        <v>0</v>
      </c>
      <c r="P17" s="122">
        <f t="shared" si="9"/>
        <v>0</v>
      </c>
      <c r="Q17" s="122">
        <f t="shared" ref="Q17:S17" si="17">P17*1.035</f>
        <v>0</v>
      </c>
      <c r="R17" s="122">
        <f t="shared" si="17"/>
        <v>0</v>
      </c>
      <c r="S17" s="122">
        <f t="shared" si="17"/>
        <v>0</v>
      </c>
      <c r="U17" s="69" t="e">
        <f t="shared" si="5"/>
        <v>#DIV/0!</v>
      </c>
      <c r="V17" s="69" t="e">
        <f t="shared" si="5"/>
        <v>#DIV/0!</v>
      </c>
      <c r="W17" s="69" t="e">
        <f t="shared" si="5"/>
        <v>#DIV/0!</v>
      </c>
      <c r="X17" s="69" t="e">
        <f t="shared" si="5"/>
        <v>#DIV/0!</v>
      </c>
      <c r="Y17" s="69" t="e">
        <f t="shared" si="5"/>
        <v>#DIV/0!</v>
      </c>
    </row>
    <row r="18" spans="1:25" x14ac:dyDescent="0.25">
      <c r="A18" s="175"/>
      <c r="B18" s="176"/>
      <c r="C18" s="80"/>
      <c r="D18" s="83"/>
      <c r="E18" s="27"/>
      <c r="F18" s="27"/>
      <c r="G18" s="27"/>
      <c r="H18" s="27"/>
      <c r="I18" s="27"/>
      <c r="J18" s="91"/>
      <c r="L18" s="21"/>
      <c r="M18" s="21"/>
      <c r="N18" s="21"/>
    </row>
    <row r="19" spans="1:25" x14ac:dyDescent="0.25">
      <c r="A19" s="187" t="s">
        <v>31</v>
      </c>
      <c r="B19" s="188"/>
      <c r="C19" s="62"/>
      <c r="D19" s="62"/>
      <c r="E19" s="27">
        <f>ROUND(SUM(E12:E18),0)</f>
        <v>0</v>
      </c>
      <c r="F19" s="27">
        <f>ROUND(SUM(F12:F18),0)</f>
        <v>0</v>
      </c>
      <c r="G19" s="27">
        <f t="shared" ref="G19:I19" si="18">F19*1.035</f>
        <v>0</v>
      </c>
      <c r="H19" s="27">
        <f t="shared" si="18"/>
        <v>0</v>
      </c>
      <c r="I19" s="27">
        <f t="shared" si="18"/>
        <v>0</v>
      </c>
      <c r="J19" s="92">
        <f>ROUND(SUM(E19:I19),0)</f>
        <v>0</v>
      </c>
      <c r="L19" s="21"/>
      <c r="M19" s="21"/>
      <c r="N19" s="21"/>
      <c r="O19" s="35"/>
    </row>
    <row r="20" spans="1:25" ht="13" x14ac:dyDescent="0.3">
      <c r="A20" s="177" t="s">
        <v>29</v>
      </c>
      <c r="B20" s="178"/>
      <c r="C20" s="105" t="s">
        <v>86</v>
      </c>
      <c r="D20" s="2"/>
      <c r="E20" s="27"/>
      <c r="F20" s="27"/>
      <c r="G20" s="27"/>
      <c r="H20" s="27"/>
      <c r="I20" s="27"/>
      <c r="J20" s="93"/>
      <c r="L20" s="76" t="s">
        <v>42</v>
      </c>
      <c r="M20" s="76" t="s">
        <v>37</v>
      </c>
      <c r="N20" s="26"/>
      <c r="P20" s="35"/>
    </row>
    <row r="21" spans="1:25" x14ac:dyDescent="0.25">
      <c r="A21" s="189" t="s">
        <v>34</v>
      </c>
      <c r="B21" s="190"/>
      <c r="C21" s="80">
        <v>0</v>
      </c>
      <c r="D21" s="115">
        <v>0</v>
      </c>
      <c r="E21" s="27">
        <f>ROUND(L21*D21*C21,0)</f>
        <v>0</v>
      </c>
      <c r="F21" s="27">
        <f t="shared" ref="F21:I25" si="19">ROUND(E21*1.03,0)</f>
        <v>0</v>
      </c>
      <c r="G21" s="27">
        <f>ROUND(F21*1.03,0)</f>
        <v>0</v>
      </c>
      <c r="H21" s="27">
        <f>ROUND(G21*1.03,0)</f>
        <v>0</v>
      </c>
      <c r="I21" s="27">
        <f>ROUND(H21*1.03,0)</f>
        <v>0</v>
      </c>
      <c r="J21" s="93">
        <f>ROUND(SUM(E21:I21),0)</f>
        <v>0</v>
      </c>
      <c r="L21" s="17">
        <v>55000</v>
      </c>
      <c r="M21" s="9">
        <v>12</v>
      </c>
      <c r="N21" s="20"/>
      <c r="O21" s="33"/>
      <c r="P21" s="18"/>
    </row>
    <row r="22" spans="1:25" x14ac:dyDescent="0.25">
      <c r="A22" s="175" t="s">
        <v>46</v>
      </c>
      <c r="B22" s="176"/>
      <c r="C22" s="80">
        <v>0</v>
      </c>
      <c r="D22" s="115">
        <v>0</v>
      </c>
      <c r="E22" s="27">
        <f t="shared" ref="E22" si="20">ROUND(L22*D22*C22,0)</f>
        <v>0</v>
      </c>
      <c r="F22" s="27">
        <f t="shared" si="19"/>
        <v>0</v>
      </c>
      <c r="G22" s="27">
        <f t="shared" si="19"/>
        <v>0</v>
      </c>
      <c r="H22" s="27">
        <f t="shared" si="19"/>
        <v>0</v>
      </c>
      <c r="I22" s="27">
        <f t="shared" si="19"/>
        <v>0</v>
      </c>
      <c r="J22" s="93">
        <f t="shared" ref="J22:J25" si="21">ROUND(SUM(E22:I22),0)</f>
        <v>0</v>
      </c>
      <c r="L22" s="17">
        <v>24000</v>
      </c>
      <c r="M22" s="9">
        <v>12</v>
      </c>
      <c r="N22" s="21"/>
      <c r="O22" s="33"/>
      <c r="P22" s="34"/>
    </row>
    <row r="23" spans="1:25" ht="13" x14ac:dyDescent="0.3">
      <c r="A23" s="175" t="s">
        <v>47</v>
      </c>
      <c r="B23" s="176"/>
      <c r="C23" s="80">
        <v>0</v>
      </c>
      <c r="D23" s="115">
        <v>0</v>
      </c>
      <c r="E23" s="27">
        <v>0</v>
      </c>
      <c r="F23" s="27">
        <f t="shared" si="19"/>
        <v>0</v>
      </c>
      <c r="G23" s="27">
        <f t="shared" si="19"/>
        <v>0</v>
      </c>
      <c r="H23" s="27">
        <f t="shared" si="19"/>
        <v>0</v>
      </c>
      <c r="I23" s="27">
        <f t="shared" si="19"/>
        <v>0</v>
      </c>
      <c r="J23" s="93">
        <f t="shared" si="21"/>
        <v>0</v>
      </c>
      <c r="L23" s="17">
        <v>0</v>
      </c>
      <c r="M23" s="4">
        <v>0</v>
      </c>
      <c r="N23" s="21"/>
      <c r="O23" s="67" t="s">
        <v>131</v>
      </c>
      <c r="P23" s="34"/>
    </row>
    <row r="24" spans="1:25" ht="13" x14ac:dyDescent="0.3">
      <c r="A24" s="175" t="s">
        <v>48</v>
      </c>
      <c r="B24" s="176"/>
      <c r="C24" s="80">
        <v>0</v>
      </c>
      <c r="D24" s="115">
        <v>0</v>
      </c>
      <c r="E24" s="27">
        <v>0</v>
      </c>
      <c r="F24" s="27">
        <f t="shared" si="19"/>
        <v>0</v>
      </c>
      <c r="G24" s="27">
        <f t="shared" si="19"/>
        <v>0</v>
      </c>
      <c r="H24" s="27">
        <f t="shared" si="19"/>
        <v>0</v>
      </c>
      <c r="I24" s="27">
        <f t="shared" si="19"/>
        <v>0</v>
      </c>
      <c r="J24" s="93">
        <f t="shared" si="21"/>
        <v>0</v>
      </c>
      <c r="L24" s="17">
        <v>0</v>
      </c>
      <c r="M24" s="4">
        <v>0</v>
      </c>
      <c r="N24" s="21"/>
      <c r="O24" s="67" t="s">
        <v>74</v>
      </c>
      <c r="P24" s="34"/>
    </row>
    <row r="25" spans="1:25" x14ac:dyDescent="0.25">
      <c r="A25" s="175" t="s">
        <v>43</v>
      </c>
      <c r="B25" s="176"/>
      <c r="C25" s="80">
        <v>0</v>
      </c>
      <c r="D25" s="115">
        <v>0</v>
      </c>
      <c r="E25" s="27">
        <v>0</v>
      </c>
      <c r="F25" s="27">
        <f t="shared" si="19"/>
        <v>0</v>
      </c>
      <c r="G25" s="27">
        <f t="shared" si="19"/>
        <v>0</v>
      </c>
      <c r="H25" s="27">
        <f t="shared" si="19"/>
        <v>0</v>
      </c>
      <c r="I25" s="27">
        <f t="shared" si="19"/>
        <v>0</v>
      </c>
      <c r="J25" s="93">
        <f t="shared" si="21"/>
        <v>0</v>
      </c>
      <c r="L25" s="17">
        <v>0</v>
      </c>
      <c r="M25" s="9">
        <v>0</v>
      </c>
      <c r="N25" s="21"/>
      <c r="P25" s="34"/>
    </row>
    <row r="26" spans="1:25" ht="13" x14ac:dyDescent="0.3">
      <c r="A26" s="175"/>
      <c r="B26" s="176"/>
      <c r="C26" s="80"/>
      <c r="D26" s="83"/>
      <c r="E26" s="27"/>
      <c r="F26" s="27"/>
      <c r="G26" s="27"/>
      <c r="H26" s="27"/>
      <c r="I26" s="27"/>
      <c r="J26" s="93"/>
      <c r="L26" s="21"/>
      <c r="M26" s="21"/>
      <c r="N26" s="21"/>
      <c r="O26" s="67" t="s">
        <v>132</v>
      </c>
      <c r="R26" s="70" t="s">
        <v>133</v>
      </c>
    </row>
    <row r="27" spans="1:25" x14ac:dyDescent="0.25">
      <c r="A27" s="187" t="s">
        <v>50</v>
      </c>
      <c r="B27" s="188"/>
      <c r="C27" s="62"/>
      <c r="D27" s="62"/>
      <c r="E27" s="27">
        <f>ROUND(SUM(E21:E25),0)</f>
        <v>0</v>
      </c>
      <c r="F27" s="27">
        <f>ROUND(SUM(F21:F25),0)</f>
        <v>0</v>
      </c>
      <c r="G27" s="27">
        <f>ROUND(SUM(G21:G25),0)</f>
        <v>0</v>
      </c>
      <c r="H27" s="27">
        <f>ROUND(SUM(H21:H25),0)</f>
        <v>0</v>
      </c>
      <c r="I27" s="27">
        <f>ROUND(SUM(I21:I25),0)</f>
        <v>0</v>
      </c>
      <c r="J27" s="92">
        <f>ROUND(SUM(E27:I27),0)</f>
        <v>0</v>
      </c>
      <c r="L27" s="26"/>
      <c r="M27" s="26"/>
      <c r="N27" s="21"/>
      <c r="P27" s="35"/>
    </row>
    <row r="28" spans="1:25" ht="13" x14ac:dyDescent="0.3">
      <c r="A28" s="193" t="s">
        <v>30</v>
      </c>
      <c r="B28" s="194"/>
      <c r="C28" s="81"/>
      <c r="D28" s="5"/>
      <c r="E28" s="27"/>
      <c r="F28" s="27"/>
      <c r="G28" s="27"/>
      <c r="H28" s="27"/>
      <c r="I28" s="27"/>
      <c r="J28" s="93"/>
      <c r="L28" s="29"/>
      <c r="M28" s="20"/>
      <c r="N28" s="21"/>
      <c r="O28" s="33"/>
      <c r="P28" s="18"/>
    </row>
    <row r="29" spans="1:25" x14ac:dyDescent="0.25">
      <c r="A29" s="175" t="s">
        <v>33</v>
      </c>
      <c r="B29" s="176"/>
      <c r="C29" s="114">
        <v>0.32</v>
      </c>
      <c r="D29" s="115"/>
      <c r="E29" s="27">
        <f>ROUND(E19*$C$29,0)</f>
        <v>0</v>
      </c>
      <c r="F29" s="27">
        <f>ROUND(F19*$C$29,0)</f>
        <v>0</v>
      </c>
      <c r="G29" s="27">
        <f>ROUND(G19*$C$29,0)</f>
        <v>0</v>
      </c>
      <c r="H29" s="27">
        <f>ROUND(H19*$C$29,0)</f>
        <v>0</v>
      </c>
      <c r="I29" s="27">
        <f>ROUND(I19*$C$29,0)</f>
        <v>0</v>
      </c>
      <c r="J29" s="94">
        <f>ROUND(SUM(E29:I29),0)</f>
        <v>0</v>
      </c>
      <c r="L29" s="29"/>
      <c r="M29" s="21"/>
      <c r="N29" s="21"/>
      <c r="O29" s="33"/>
      <c r="P29" s="34"/>
    </row>
    <row r="30" spans="1:25" x14ac:dyDescent="0.25">
      <c r="A30" s="189" t="s">
        <v>34</v>
      </c>
      <c r="B30" s="190"/>
      <c r="C30" s="114">
        <v>0.23</v>
      </c>
      <c r="D30" s="115"/>
      <c r="E30" s="27">
        <f>ROUND(E21*$C$30,0)</f>
        <v>0</v>
      </c>
      <c r="F30" s="27">
        <f>ROUND(F21*$C$30,0)</f>
        <v>0</v>
      </c>
      <c r="G30" s="27">
        <f>ROUND(G21*$C$30,0)</f>
        <v>0</v>
      </c>
      <c r="H30" s="27">
        <f>ROUND(H21*$C$30,0)</f>
        <v>0</v>
      </c>
      <c r="I30" s="27">
        <f>ROUND(I21*$C$30,0)</f>
        <v>0</v>
      </c>
      <c r="J30" s="94">
        <f t="shared" ref="J30:J32" si="22">ROUND(SUM(E30:I30),0)</f>
        <v>0</v>
      </c>
      <c r="L30" s="29"/>
      <c r="M30" s="21"/>
      <c r="N30" s="21"/>
      <c r="O30" s="33"/>
      <c r="P30" s="34"/>
    </row>
    <row r="31" spans="1:25" x14ac:dyDescent="0.25">
      <c r="A31" s="175" t="s">
        <v>44</v>
      </c>
      <c r="B31" s="176"/>
      <c r="C31" s="114">
        <v>0.02</v>
      </c>
      <c r="D31" s="115"/>
      <c r="E31" s="27">
        <f>ROUND((E22+E23+E24)*$C$31,0)</f>
        <v>0</v>
      </c>
      <c r="F31" s="27">
        <f>ROUND((F22+F23+F24)*$C$31,0)</f>
        <v>0</v>
      </c>
      <c r="G31" s="27">
        <f>ROUND((G22+G23+G24)*$C$31,0)</f>
        <v>0</v>
      </c>
      <c r="H31" s="27">
        <f>ROUND((H22+H23+H24)*$C$31,0)</f>
        <v>0</v>
      </c>
      <c r="I31" s="27">
        <f>ROUND((I22+I23+I24)*$C$31,0)</f>
        <v>0</v>
      </c>
      <c r="J31" s="94">
        <f t="shared" si="22"/>
        <v>0</v>
      </c>
      <c r="L31" s="29"/>
      <c r="M31" s="21"/>
      <c r="N31" s="21"/>
      <c r="P31" s="34"/>
    </row>
    <row r="32" spans="1:25" x14ac:dyDescent="0.25">
      <c r="A32" s="175" t="s">
        <v>43</v>
      </c>
      <c r="B32" s="176"/>
      <c r="C32" s="114">
        <v>0.12</v>
      </c>
      <c r="D32" s="115"/>
      <c r="E32" s="27">
        <f>ROUND(E25*$C$32,0)</f>
        <v>0</v>
      </c>
      <c r="F32" s="27">
        <f>ROUND(F25*$C$32,0)</f>
        <v>0</v>
      </c>
      <c r="G32" s="27">
        <f>ROUND(G25*$C$32,0)</f>
        <v>0</v>
      </c>
      <c r="H32" s="27">
        <f>ROUND(H25*$C$32,0)</f>
        <v>0</v>
      </c>
      <c r="I32" s="27">
        <f>ROUND(I25*$C$32,0)</f>
        <v>0</v>
      </c>
      <c r="J32" s="94">
        <f t="shared" si="22"/>
        <v>0</v>
      </c>
      <c r="L32" s="21"/>
      <c r="M32" s="21"/>
      <c r="N32" s="21"/>
      <c r="O32" s="33"/>
    </row>
    <row r="33" spans="1:16" x14ac:dyDescent="0.25">
      <c r="A33" s="175"/>
      <c r="B33" s="176"/>
      <c r="C33" s="106"/>
      <c r="D33" s="115"/>
      <c r="E33" s="11"/>
      <c r="F33" s="11"/>
      <c r="G33" s="11"/>
      <c r="H33" s="11"/>
      <c r="I33" s="11"/>
      <c r="J33" s="94"/>
      <c r="L33" s="21"/>
      <c r="M33" s="21"/>
      <c r="P33" s="19"/>
    </row>
    <row r="34" spans="1:16" x14ac:dyDescent="0.25">
      <c r="A34" s="187" t="s">
        <v>32</v>
      </c>
      <c r="B34" s="188"/>
      <c r="C34" s="63"/>
      <c r="D34" s="62"/>
      <c r="E34" s="11">
        <f>ROUND(SUM(E29:E32),0)</f>
        <v>0</v>
      </c>
      <c r="F34" s="11">
        <f>ROUND(SUM(F29:F32),0)</f>
        <v>0</v>
      </c>
      <c r="G34" s="11">
        <f>ROUND(SUM(G29:G32),0)</f>
        <v>0</v>
      </c>
      <c r="H34" s="11">
        <f>ROUND(SUM(H29:H32),0)</f>
        <v>0</v>
      </c>
      <c r="I34" s="11">
        <f>ROUND(SUM(I29:I32),0)</f>
        <v>0</v>
      </c>
      <c r="J34" s="95">
        <f>ROUND(SUM(E34:I34),0)</f>
        <v>0</v>
      </c>
      <c r="L34" s="21"/>
      <c r="M34" s="21"/>
      <c r="P34" s="25"/>
    </row>
    <row r="35" spans="1:16" ht="13" x14ac:dyDescent="0.3">
      <c r="A35" s="191" t="s">
        <v>6</v>
      </c>
      <c r="B35" s="192"/>
      <c r="C35" s="64"/>
      <c r="D35" s="64"/>
      <c r="E35" s="12">
        <f>ROUND(E34+E27+E19,0)</f>
        <v>0</v>
      </c>
      <c r="F35" s="12">
        <f>ROUND(F34+F27+F19,0)</f>
        <v>0</v>
      </c>
      <c r="G35" s="12">
        <f>ROUND(G34+G27+G19,0)</f>
        <v>0</v>
      </c>
      <c r="H35" s="12">
        <f>ROUND(H34+H27+H19,0)</f>
        <v>0</v>
      </c>
      <c r="I35" s="12">
        <f>ROUND(I34+I27+I19,0)</f>
        <v>0</v>
      </c>
      <c r="J35" s="96">
        <f>ROUND(SUM(E35:I35),0)</f>
        <v>0</v>
      </c>
      <c r="L35" s="22"/>
      <c r="M35" s="22"/>
      <c r="N35" s="22"/>
    </row>
    <row r="36" spans="1:16" ht="13" x14ac:dyDescent="0.3">
      <c r="A36" s="195"/>
      <c r="B36" s="196"/>
      <c r="C36" s="64"/>
      <c r="D36" s="2"/>
      <c r="E36" s="12"/>
      <c r="F36" s="12"/>
      <c r="G36" s="12"/>
      <c r="H36" s="12"/>
      <c r="I36" s="12"/>
      <c r="J36" s="97"/>
      <c r="L36" s="22"/>
      <c r="M36" s="22"/>
      <c r="N36" s="22"/>
    </row>
    <row r="37" spans="1:16" ht="13" x14ac:dyDescent="0.3">
      <c r="A37" s="191" t="s">
        <v>7</v>
      </c>
      <c r="B37" s="192"/>
      <c r="C37" s="64"/>
      <c r="D37" s="64"/>
      <c r="E37" s="11"/>
      <c r="F37" s="11"/>
      <c r="G37" s="11"/>
      <c r="H37" s="11"/>
      <c r="I37" s="11"/>
      <c r="J37" s="95"/>
      <c r="L37" s="21"/>
      <c r="M37" s="22"/>
      <c r="N37" s="22"/>
    </row>
    <row r="38" spans="1:16" ht="13" x14ac:dyDescent="0.3">
      <c r="A38" s="175" t="s">
        <v>126</v>
      </c>
      <c r="B38" s="176"/>
      <c r="C38" s="62"/>
      <c r="D38" s="4"/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91">
        <f>SUM(E38:I38)</f>
        <v>0</v>
      </c>
      <c r="O38" s="31" t="s">
        <v>129</v>
      </c>
    </row>
    <row r="39" spans="1:16" ht="13" x14ac:dyDescent="0.3">
      <c r="A39" s="175" t="s">
        <v>127</v>
      </c>
      <c r="B39" s="176"/>
      <c r="C39" s="62"/>
      <c r="D39" s="4"/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91">
        <f>SUM(E39:I39)</f>
        <v>0</v>
      </c>
      <c r="O39" s="31" t="s">
        <v>130</v>
      </c>
    </row>
    <row r="40" spans="1:16" ht="13" x14ac:dyDescent="0.3">
      <c r="A40" s="197" t="s">
        <v>128</v>
      </c>
      <c r="B40" s="198"/>
      <c r="C40" s="65"/>
      <c r="D40" s="116"/>
      <c r="E40" s="131">
        <f>ROUND(SUM(E38:E39),0)</f>
        <v>0</v>
      </c>
      <c r="F40" s="27">
        <f>ROUND(SUM(D40:D40),0)</f>
        <v>0</v>
      </c>
      <c r="G40" s="27">
        <f>ROUND(SUM(E40:E40),0)</f>
        <v>0</v>
      </c>
      <c r="H40" s="27">
        <f>ROUND(SUM(F40:F40),0)</f>
        <v>0</v>
      </c>
      <c r="I40" s="27">
        <f>ROUND(SUM(F40:F40),0)</f>
        <v>0</v>
      </c>
      <c r="J40" s="133">
        <f>SUM(E40:I40)</f>
        <v>0</v>
      </c>
    </row>
    <row r="41" spans="1:16" ht="13" x14ac:dyDescent="0.3">
      <c r="A41" s="177"/>
      <c r="B41" s="178"/>
      <c r="C41" s="64"/>
      <c r="D41" s="2"/>
      <c r="E41" s="11"/>
      <c r="F41" s="11"/>
      <c r="G41" s="11"/>
      <c r="H41" s="11"/>
      <c r="I41" s="11"/>
      <c r="J41" s="94"/>
      <c r="L41" s="21"/>
      <c r="M41" s="22"/>
      <c r="N41" s="22"/>
    </row>
    <row r="42" spans="1:16" ht="13" x14ac:dyDescent="0.3">
      <c r="A42" s="177" t="s">
        <v>8</v>
      </c>
      <c r="B42" s="178"/>
      <c r="C42" s="105" t="s">
        <v>86</v>
      </c>
      <c r="D42" s="2"/>
      <c r="E42" s="11"/>
      <c r="F42" s="11"/>
      <c r="G42" s="11"/>
      <c r="H42" s="11"/>
      <c r="I42" s="11"/>
      <c r="J42" s="94"/>
      <c r="L42" s="21"/>
      <c r="M42" s="21"/>
      <c r="N42" s="21"/>
    </row>
    <row r="43" spans="1:16" x14ac:dyDescent="0.25">
      <c r="A43" s="175" t="s">
        <v>13</v>
      </c>
      <c r="B43" s="176"/>
      <c r="C43" s="62">
        <f>'Travel Budget Example'!A14</f>
        <v>0</v>
      </c>
      <c r="D43" s="4"/>
      <c r="E43" s="11">
        <f>ROUND('Travel Budget Example'!D14,0)</f>
        <v>0</v>
      </c>
      <c r="F43" s="11">
        <f>E43</f>
        <v>0</v>
      </c>
      <c r="G43" s="11">
        <f>E43</f>
        <v>0</v>
      </c>
      <c r="H43" s="11">
        <f>E43</f>
        <v>0</v>
      </c>
      <c r="I43" s="11">
        <f>F43</f>
        <v>0</v>
      </c>
      <c r="J43" s="98">
        <f>ROUND(SUM(E43:I43),0)</f>
        <v>0</v>
      </c>
      <c r="L43" s="21"/>
      <c r="M43" s="21"/>
      <c r="N43" s="21"/>
      <c r="O43" s="119" t="s">
        <v>111</v>
      </c>
    </row>
    <row r="44" spans="1:16" x14ac:dyDescent="0.25">
      <c r="A44" s="175" t="s">
        <v>14</v>
      </c>
      <c r="B44" s="176"/>
      <c r="C44" s="62">
        <f>'Travel Budget Example'!A28</f>
        <v>0</v>
      </c>
      <c r="D44" s="4"/>
      <c r="E44" s="11">
        <f>ROUND('Travel Budget Example'!D28,0)</f>
        <v>0</v>
      </c>
      <c r="F44" s="11">
        <f>E44</f>
        <v>0</v>
      </c>
      <c r="G44" s="11">
        <f>E44</f>
        <v>0</v>
      </c>
      <c r="H44" s="11">
        <f>E44</f>
        <v>0</v>
      </c>
      <c r="I44" s="11">
        <f>F44</f>
        <v>0</v>
      </c>
      <c r="J44" s="98">
        <f>ROUND(SUM(E44:I44),0)</f>
        <v>0</v>
      </c>
      <c r="L44" s="21"/>
      <c r="M44" s="21"/>
      <c r="N44" s="21"/>
      <c r="O44" s="119" t="s">
        <v>115</v>
      </c>
    </row>
    <row r="45" spans="1:16" ht="13" x14ac:dyDescent="0.3">
      <c r="A45" s="197" t="s">
        <v>25</v>
      </c>
      <c r="B45" s="198"/>
      <c r="C45" s="65"/>
      <c r="D45" s="116"/>
      <c r="E45" s="12">
        <f>ROUND(SUM(E43:E44),0)</f>
        <v>0</v>
      </c>
      <c r="F45" s="12">
        <f>ROUND(SUM(F43:F44),0)</f>
        <v>0</v>
      </c>
      <c r="G45" s="12">
        <f>ROUND(SUM(G43:G44),0)</f>
        <v>0</v>
      </c>
      <c r="H45" s="12">
        <f>ROUND(SUM(H43:H44),0)</f>
        <v>0</v>
      </c>
      <c r="I45" s="12">
        <f>ROUND(SUM(I43:I44),0)</f>
        <v>0</v>
      </c>
      <c r="J45" s="96">
        <f>ROUND(SUM(E45:I45),0)</f>
        <v>0</v>
      </c>
      <c r="L45" s="22"/>
      <c r="M45" s="22"/>
      <c r="N45" s="22"/>
    </row>
    <row r="46" spans="1:16" ht="13" x14ac:dyDescent="0.3">
      <c r="A46" s="199"/>
      <c r="B46" s="200"/>
      <c r="C46" s="65"/>
      <c r="D46" s="117"/>
      <c r="E46" s="12"/>
      <c r="F46" s="12"/>
      <c r="G46" s="12"/>
      <c r="H46" s="12"/>
      <c r="I46" s="12"/>
      <c r="J46" s="97"/>
      <c r="L46" s="22"/>
      <c r="M46" s="22"/>
      <c r="N46" s="22"/>
    </row>
    <row r="47" spans="1:16" ht="12.75" customHeight="1" x14ac:dyDescent="0.3">
      <c r="A47" s="177" t="s">
        <v>9</v>
      </c>
      <c r="B47" s="178"/>
      <c r="C47" s="64"/>
      <c r="D47" s="2"/>
      <c r="E47" s="11"/>
      <c r="F47" s="11"/>
      <c r="G47" s="11"/>
      <c r="H47" s="11"/>
      <c r="I47" s="11"/>
      <c r="J47" s="94"/>
      <c r="L47" s="21"/>
      <c r="M47" s="21"/>
      <c r="N47" s="21"/>
      <c r="O47" s="31" t="s">
        <v>63</v>
      </c>
    </row>
    <row r="48" spans="1:16" ht="12.75" customHeight="1" x14ac:dyDescent="0.3">
      <c r="A48" s="175" t="s">
        <v>15</v>
      </c>
      <c r="B48" s="176"/>
      <c r="C48" s="62"/>
      <c r="D48" s="4"/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98">
        <f t="shared" ref="J48:J53" si="23">ROUND(SUM(E48:I48),0)</f>
        <v>0</v>
      </c>
      <c r="L48" s="21"/>
      <c r="M48" s="21"/>
      <c r="N48" s="21"/>
      <c r="O48" s="31" t="s">
        <v>64</v>
      </c>
    </row>
    <row r="49" spans="1:24" ht="12.75" customHeight="1" x14ac:dyDescent="0.3">
      <c r="A49" s="175" t="s">
        <v>16</v>
      </c>
      <c r="B49" s="176"/>
      <c r="C49" s="62"/>
      <c r="D49" s="4"/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98">
        <f t="shared" si="23"/>
        <v>0</v>
      </c>
      <c r="L49" s="21"/>
      <c r="M49" s="21"/>
      <c r="N49" s="21"/>
      <c r="O49" s="31" t="s">
        <v>65</v>
      </c>
    </row>
    <row r="50" spans="1:24" ht="12.75" customHeight="1" x14ac:dyDescent="0.3">
      <c r="A50" s="175" t="s">
        <v>17</v>
      </c>
      <c r="B50" s="176"/>
      <c r="C50" s="62"/>
      <c r="D50" s="4"/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98">
        <f t="shared" si="23"/>
        <v>0</v>
      </c>
      <c r="L50" s="21"/>
      <c r="M50" s="21"/>
      <c r="N50" s="21"/>
      <c r="O50" s="31" t="s">
        <v>66</v>
      </c>
    </row>
    <row r="51" spans="1:24" ht="12.75" customHeight="1" x14ac:dyDescent="0.3">
      <c r="A51" s="175" t="s">
        <v>18</v>
      </c>
      <c r="B51" s="176"/>
      <c r="C51" s="62"/>
      <c r="D51" s="4"/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98">
        <f t="shared" si="23"/>
        <v>0</v>
      </c>
      <c r="L51" s="21"/>
      <c r="M51" s="21"/>
      <c r="N51" s="21"/>
      <c r="O51" s="31" t="s">
        <v>67</v>
      </c>
    </row>
    <row r="52" spans="1:24" ht="12.75" customHeight="1" x14ac:dyDescent="0.25">
      <c r="A52" s="175" t="s">
        <v>19</v>
      </c>
      <c r="B52" s="176"/>
      <c r="C52" s="62"/>
      <c r="D52" s="4"/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98">
        <f t="shared" si="23"/>
        <v>0</v>
      </c>
      <c r="L52" s="21"/>
      <c r="M52" s="21"/>
      <c r="N52" s="21"/>
    </row>
    <row r="53" spans="1:24" ht="12.75" customHeight="1" x14ac:dyDescent="0.3">
      <c r="A53" s="197" t="s">
        <v>24</v>
      </c>
      <c r="B53" s="198"/>
      <c r="C53" s="65"/>
      <c r="D53" s="116"/>
      <c r="E53" s="12">
        <f>ROUND(SUM(E48:E52),0)</f>
        <v>0</v>
      </c>
      <c r="F53" s="12">
        <f>ROUND(SUM(F48:F52),0)</f>
        <v>0</v>
      </c>
      <c r="G53" s="12">
        <f>ROUND(SUM(G48:G52),0)</f>
        <v>0</v>
      </c>
      <c r="H53" s="12">
        <f>ROUND(SUM(H48:H52),0)</f>
        <v>0</v>
      </c>
      <c r="I53" s="12">
        <f>ROUND(SUM(I48:I52),0)</f>
        <v>0</v>
      </c>
      <c r="J53" s="12">
        <f t="shared" si="23"/>
        <v>0</v>
      </c>
      <c r="L53" s="22"/>
      <c r="M53" s="21"/>
      <c r="N53" s="21"/>
      <c r="O53" s="61"/>
    </row>
    <row r="54" spans="1:24" ht="12.75" customHeight="1" x14ac:dyDescent="0.3">
      <c r="A54" s="199"/>
      <c r="B54" s="200"/>
      <c r="C54" s="65"/>
      <c r="D54" s="117"/>
      <c r="E54" s="12"/>
      <c r="F54" s="12"/>
      <c r="G54" s="12"/>
      <c r="H54" s="12"/>
      <c r="I54" s="12"/>
      <c r="J54" s="98"/>
      <c r="L54" s="22"/>
      <c r="M54" s="21"/>
      <c r="N54" s="21"/>
    </row>
    <row r="55" spans="1:24" ht="13" x14ac:dyDescent="0.3">
      <c r="A55" s="193" t="s">
        <v>10</v>
      </c>
      <c r="B55" s="194"/>
      <c r="C55" s="107"/>
      <c r="D55" s="5"/>
      <c r="E55" s="11"/>
      <c r="F55" s="11"/>
      <c r="G55" s="11"/>
      <c r="H55" s="11"/>
      <c r="I55" s="11"/>
      <c r="J55" s="98"/>
      <c r="L55" s="21"/>
      <c r="M55" s="21"/>
      <c r="N55" s="21"/>
    </row>
    <row r="56" spans="1:24" x14ac:dyDescent="0.25">
      <c r="A56" s="175" t="s">
        <v>20</v>
      </c>
      <c r="B56" s="176"/>
      <c r="C56" s="62"/>
      <c r="D56" s="4"/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98">
        <f t="shared" ref="J56:J62" si="24">ROUND(SUM(E56:I56),0)</f>
        <v>0</v>
      </c>
      <c r="L56" s="21"/>
      <c r="M56" s="21"/>
      <c r="N56" s="21"/>
    </row>
    <row r="57" spans="1:24" x14ac:dyDescent="0.25">
      <c r="A57" s="175" t="s">
        <v>45</v>
      </c>
      <c r="B57" s="176"/>
      <c r="C57" s="62"/>
      <c r="D57" s="4"/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98">
        <f t="shared" si="24"/>
        <v>0</v>
      </c>
      <c r="L57" s="21"/>
      <c r="M57" s="21"/>
      <c r="N57" s="21"/>
    </row>
    <row r="58" spans="1:24" x14ac:dyDescent="0.25">
      <c r="A58" s="175" t="s">
        <v>21</v>
      </c>
      <c r="B58" s="176"/>
      <c r="C58" s="62"/>
      <c r="D58" s="4"/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98">
        <f t="shared" si="24"/>
        <v>0</v>
      </c>
      <c r="L58" s="21"/>
      <c r="M58" s="21"/>
      <c r="N58" s="21"/>
    </row>
    <row r="59" spans="1:24" x14ac:dyDescent="0.25">
      <c r="A59" s="175" t="s">
        <v>22</v>
      </c>
      <c r="B59" s="176"/>
      <c r="C59" s="62"/>
      <c r="D59" s="4"/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98">
        <f t="shared" si="24"/>
        <v>0</v>
      </c>
      <c r="L59" s="76" t="s">
        <v>38</v>
      </c>
      <c r="M59" s="76" t="s">
        <v>39</v>
      </c>
      <c r="N59" s="21"/>
      <c r="O59" s="119" t="s">
        <v>96</v>
      </c>
    </row>
    <row r="60" spans="1:24" ht="13" x14ac:dyDescent="0.3">
      <c r="A60" s="175" t="s">
        <v>28</v>
      </c>
      <c r="B60" s="176"/>
      <c r="C60" s="62">
        <f>C22</f>
        <v>0</v>
      </c>
      <c r="D60" s="4"/>
      <c r="E60" s="30">
        <f>ROUND((L60*1)*M60*C60,0)</f>
        <v>0</v>
      </c>
      <c r="F60" s="30">
        <f>E60</f>
        <v>0</v>
      </c>
      <c r="G60" s="30">
        <f>E60</f>
        <v>0</v>
      </c>
      <c r="H60" s="30">
        <f>E60</f>
        <v>0</v>
      </c>
      <c r="I60" s="30">
        <f>F60</f>
        <v>0</v>
      </c>
      <c r="J60" s="98">
        <f t="shared" si="24"/>
        <v>0</v>
      </c>
      <c r="L60" s="16">
        <f>369.65*1.05</f>
        <v>388.13249999999999</v>
      </c>
      <c r="M60" s="9">
        <v>24</v>
      </c>
      <c r="N60" s="23"/>
      <c r="O60" s="31" t="s">
        <v>95</v>
      </c>
      <c r="X60" s="70" t="s">
        <v>77</v>
      </c>
    </row>
    <row r="61" spans="1:24" ht="13" x14ac:dyDescent="0.3">
      <c r="A61" s="175" t="s">
        <v>80</v>
      </c>
      <c r="B61" s="176"/>
      <c r="C61" s="63"/>
      <c r="D61" s="4"/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98">
        <f t="shared" si="24"/>
        <v>0</v>
      </c>
      <c r="N61" s="24"/>
      <c r="O61" s="31" t="s">
        <v>69</v>
      </c>
    </row>
    <row r="62" spans="1:24" ht="13" x14ac:dyDescent="0.3">
      <c r="A62" s="197" t="s">
        <v>23</v>
      </c>
      <c r="B62" s="198"/>
      <c r="C62" s="65"/>
      <c r="D62" s="116"/>
      <c r="E62" s="12">
        <f>ROUND(SUM(E56:E61),0)</f>
        <v>0</v>
      </c>
      <c r="F62" s="12">
        <f>ROUND(SUM(F56:F61),0)</f>
        <v>0</v>
      </c>
      <c r="G62" s="12">
        <f>ROUND(SUM(G56:G61),0)</f>
        <v>0</v>
      </c>
      <c r="H62" s="12">
        <f>ROUND(SUM(H56:H61),0)</f>
        <v>0</v>
      </c>
      <c r="I62" s="12">
        <f>ROUND(SUM(I56:I61),0)</f>
        <v>0</v>
      </c>
      <c r="J62" s="12">
        <f t="shared" si="24"/>
        <v>0</v>
      </c>
      <c r="L62" s="22"/>
      <c r="M62" s="22"/>
      <c r="N62" s="21"/>
    </row>
    <row r="63" spans="1:24" ht="13" x14ac:dyDescent="0.3">
      <c r="A63" s="99"/>
      <c r="B63" s="85"/>
      <c r="C63" s="84"/>
      <c r="D63" s="118"/>
      <c r="E63" s="86"/>
      <c r="F63" s="86"/>
      <c r="G63" s="86"/>
      <c r="H63" s="86"/>
      <c r="I63" s="86"/>
      <c r="J63" s="100"/>
      <c r="L63" s="22"/>
      <c r="M63" s="22"/>
      <c r="N63" s="21"/>
    </row>
    <row r="64" spans="1:24" ht="13.5" thickBot="1" x14ac:dyDescent="0.35">
      <c r="A64" s="215" t="s">
        <v>11</v>
      </c>
      <c r="B64" s="216"/>
      <c r="C64" s="66"/>
      <c r="D64" s="66"/>
      <c r="E64" s="13">
        <f>ROUND(E35+E40+E45+E53+E62,0)</f>
        <v>0</v>
      </c>
      <c r="F64" s="13">
        <f>ROUND(F35+F40+F45+F53+F62,0)</f>
        <v>0</v>
      </c>
      <c r="G64" s="13">
        <f>ROUND(G35+G40+G45+G53+G62,0)</f>
        <v>0</v>
      </c>
      <c r="H64" s="13">
        <f>ROUND(H35+H40+H45+H53+H62,0)</f>
        <v>0</v>
      </c>
      <c r="I64" s="13">
        <f>ROUND(I35+I40+I45+I53+I62,0)</f>
        <v>0</v>
      </c>
      <c r="J64" s="101">
        <f>ROUND(SUM(E64:I64),0)</f>
        <v>0</v>
      </c>
      <c r="L64" s="22"/>
      <c r="M64" s="22"/>
      <c r="N64" s="22"/>
      <c r="O64" s="3"/>
    </row>
    <row r="65" spans="1:15" s="3" customFormat="1" ht="13" x14ac:dyDescent="0.3">
      <c r="A65" s="203" t="s">
        <v>97</v>
      </c>
      <c r="B65" s="204"/>
      <c r="C65" s="108"/>
      <c r="D65" s="8"/>
      <c r="E65" s="28">
        <f>ROUND(E64-E40-E59-E60,0)</f>
        <v>0</v>
      </c>
      <c r="F65" s="28">
        <f>ROUND(F64-F40-F59-F60,0)</f>
        <v>0</v>
      </c>
      <c r="G65" s="28">
        <f>ROUND(G64-G40-G59-G60,0)</f>
        <v>0</v>
      </c>
      <c r="H65" s="28">
        <f>ROUND(H64-H40-H59-H60,0)</f>
        <v>0</v>
      </c>
      <c r="I65" s="28">
        <f>ROUND(I64-I40-I59-I60,0)</f>
        <v>0</v>
      </c>
      <c r="J65" s="102">
        <f>ROUND(SUM(E65:I65),0)</f>
        <v>0</v>
      </c>
      <c r="K65" s="1"/>
      <c r="L65" s="21"/>
      <c r="M65" s="21"/>
      <c r="N65" s="21"/>
      <c r="O65" s="31" t="s">
        <v>70</v>
      </c>
    </row>
    <row r="66" spans="1:15" ht="13.5" thickBot="1" x14ac:dyDescent="0.35">
      <c r="A66" s="205" t="s">
        <v>40</v>
      </c>
      <c r="B66" s="206"/>
      <c r="C66" s="109">
        <v>0.52</v>
      </c>
      <c r="D66" s="10"/>
      <c r="E66" s="14">
        <f>ROUND(E65*$C$66,0)</f>
        <v>0</v>
      </c>
      <c r="F66" s="14">
        <f>ROUND(F65*$C$66,0)</f>
        <v>0</v>
      </c>
      <c r="G66" s="14">
        <f>ROUND(G65*$C$66,0)</f>
        <v>0</v>
      </c>
      <c r="H66" s="14">
        <f>ROUND(H65*$C$66,0)</f>
        <v>0</v>
      </c>
      <c r="I66" s="14">
        <f>ROUND(I65*$C$66,0)</f>
        <v>0</v>
      </c>
      <c r="J66" s="103">
        <f>ROUND(SUM(E66:I66),0)</f>
        <v>0</v>
      </c>
      <c r="L66" s="22"/>
      <c r="M66" s="21"/>
      <c r="N66" s="21"/>
      <c r="O66" s="31" t="s">
        <v>71</v>
      </c>
    </row>
    <row r="67" spans="1:15" ht="13.5" thickBot="1" x14ac:dyDescent="0.35">
      <c r="A67" s="207" t="s">
        <v>12</v>
      </c>
      <c r="B67" s="208"/>
      <c r="C67" s="75"/>
      <c r="D67" s="75"/>
      <c r="E67" s="15">
        <f>ROUND(E66+E64,0)</f>
        <v>0</v>
      </c>
      <c r="F67" s="15">
        <f>ROUND(F66+F64,0)</f>
        <v>0</v>
      </c>
      <c r="G67" s="15">
        <f>ROUND(G66+G64,0)</f>
        <v>0</v>
      </c>
      <c r="H67" s="15">
        <f>ROUND(H66+H64,0)</f>
        <v>0</v>
      </c>
      <c r="I67" s="15">
        <f>ROUND(I66+I64,0)</f>
        <v>0</v>
      </c>
      <c r="J67" s="104">
        <f>ROUND(SUM(E67:I67),0)</f>
        <v>0</v>
      </c>
      <c r="L67" s="22"/>
      <c r="M67" s="22"/>
      <c r="N67" s="22"/>
      <c r="O67" s="31" t="s">
        <v>72</v>
      </c>
    </row>
    <row r="68" spans="1:15" ht="12.75" customHeight="1" thickBot="1" x14ac:dyDescent="0.35">
      <c r="A68" s="209" t="s">
        <v>27</v>
      </c>
      <c r="B68" s="210"/>
      <c r="C68" s="210"/>
      <c r="D68" s="210"/>
      <c r="E68" s="210"/>
      <c r="F68" s="210"/>
      <c r="G68" s="210"/>
      <c r="H68" s="210"/>
      <c r="I68" s="211"/>
      <c r="J68" s="173">
        <f>J67</f>
        <v>0</v>
      </c>
      <c r="O68" s="31" t="s">
        <v>73</v>
      </c>
    </row>
    <row r="69" spans="1:15" ht="12.75" customHeight="1" x14ac:dyDescent="0.25">
      <c r="E69"/>
      <c r="F69"/>
      <c r="G69"/>
      <c r="H69"/>
      <c r="I69"/>
    </row>
    <row r="70" spans="1:15" x14ac:dyDescent="0.25">
      <c r="E70"/>
      <c r="F70"/>
      <c r="G70"/>
      <c r="H70"/>
      <c r="I70"/>
    </row>
    <row r="71" spans="1:15" ht="13" x14ac:dyDescent="0.3">
      <c r="A71" s="31" t="s">
        <v>49</v>
      </c>
      <c r="B71" s="31"/>
      <c r="C71" s="32"/>
      <c r="D71" s="32"/>
      <c r="E71" s="31"/>
      <c r="F71" s="31"/>
      <c r="G71" s="31"/>
      <c r="H71" s="31"/>
      <c r="I71" s="31"/>
      <c r="J71" s="31"/>
    </row>
    <row r="72" spans="1:15" ht="13" x14ac:dyDescent="0.3">
      <c r="A72" s="32" t="s">
        <v>81</v>
      </c>
      <c r="B72" s="32"/>
      <c r="C72" s="32"/>
      <c r="D72" s="32"/>
      <c r="E72" s="31"/>
      <c r="F72" s="31"/>
      <c r="G72" s="31"/>
      <c r="H72" s="31"/>
      <c r="I72" s="31"/>
      <c r="J72" s="31"/>
    </row>
    <row r="73" spans="1:15" x14ac:dyDescent="0.25">
      <c r="A73" s="120" t="s">
        <v>82</v>
      </c>
      <c r="E73"/>
      <c r="F73"/>
      <c r="G73"/>
      <c r="H73"/>
      <c r="I73"/>
    </row>
    <row r="74" spans="1:15" x14ac:dyDescent="0.25">
      <c r="E74"/>
      <c r="F74"/>
      <c r="G74"/>
      <c r="H74"/>
      <c r="I74"/>
    </row>
    <row r="75" spans="1:15" x14ac:dyDescent="0.25">
      <c r="E75"/>
      <c r="F75"/>
      <c r="G75"/>
      <c r="H75"/>
      <c r="I75"/>
    </row>
    <row r="76" spans="1:15" x14ac:dyDescent="0.25">
      <c r="E76"/>
      <c r="F76"/>
      <c r="G76"/>
      <c r="H76"/>
      <c r="I76"/>
    </row>
    <row r="77" spans="1:15" x14ac:dyDescent="0.25">
      <c r="E77"/>
      <c r="F77"/>
      <c r="G77"/>
      <c r="H77"/>
      <c r="I77"/>
    </row>
    <row r="78" spans="1:15" x14ac:dyDescent="0.25">
      <c r="E78"/>
      <c r="F78"/>
      <c r="G78"/>
      <c r="H78"/>
      <c r="I78"/>
    </row>
    <row r="79" spans="1:15" x14ac:dyDescent="0.25">
      <c r="E79"/>
      <c r="F79"/>
      <c r="G79"/>
      <c r="H79"/>
      <c r="I79"/>
    </row>
    <row r="80" spans="1:15" x14ac:dyDescent="0.25">
      <c r="E80"/>
      <c r="F80"/>
      <c r="G80"/>
      <c r="H80"/>
      <c r="I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</sheetData>
  <sheetProtection selectLockedCells="1" selectUnlockedCells="1"/>
  <mergeCells count="57">
    <mergeCell ref="A68:I68"/>
    <mergeCell ref="A62:B62"/>
    <mergeCell ref="A64:B64"/>
    <mergeCell ref="A65:B65"/>
    <mergeCell ref="A66:B66"/>
    <mergeCell ref="A67:B67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49:B49"/>
    <mergeCell ref="A35:B35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22:B22"/>
    <mergeCell ref="A1:J1"/>
    <mergeCell ref="A7:J7"/>
    <mergeCell ref="L7:M7"/>
    <mergeCell ref="A8:B10"/>
    <mergeCell ref="E8:J8"/>
    <mergeCell ref="L10:M10"/>
    <mergeCell ref="A11:B11"/>
    <mergeCell ref="A18:B18"/>
    <mergeCell ref="A19:B19"/>
    <mergeCell ref="A20:B20"/>
    <mergeCell ref="A21:B21"/>
  </mergeCells>
  <phoneticPr fontId="3" type="noConversion"/>
  <hyperlinks>
    <hyperlink ref="X60" r:id="rId1" display="https://studentaccounts.ucf.edu/tf-graduate/" xr:uid="{79373470-5079-469F-BF37-47187AEBCD3A}"/>
    <hyperlink ref="R26" r:id="rId2" display="https://hr.ucf.edu/document/payroll-guidelines/" xr:uid="{3613E73E-2F5B-4F82-AE44-8A705440A0FA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B56C9-821D-4B25-A80D-A36AA5EF2115}">
  <sheetPr>
    <pageSetUpPr fitToPage="1"/>
  </sheetPr>
  <dimension ref="A1:Y604"/>
  <sheetViews>
    <sheetView zoomScale="90" zoomScaleNormal="90" workbookViewId="0">
      <selection sqref="A1:J1"/>
    </sheetView>
  </sheetViews>
  <sheetFormatPr defaultColWidth="9.1796875"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9" width="12.81640625" style="7" customWidth="1"/>
    <col min="10" max="10" width="12.81640625" customWidth="1"/>
    <col min="11" max="11" width="5.7265625" customWidth="1"/>
    <col min="12" max="12" width="12.54296875" customWidth="1"/>
    <col min="13" max="13" width="10.453125" customWidth="1"/>
    <col min="14" max="14" width="5.54296875" customWidth="1"/>
    <col min="15" max="15" width="12.26953125" customWidth="1"/>
    <col min="16" max="16" width="10.7265625" customWidth="1"/>
    <col min="17" max="17" width="11.1796875" customWidth="1"/>
    <col min="18" max="19" width="10.81640625" customWidth="1"/>
    <col min="20" max="21" width="10.1796875" customWidth="1"/>
    <col min="22" max="23" width="10.453125" customWidth="1"/>
    <col min="24" max="24" width="10.1796875" customWidth="1"/>
    <col min="25" max="25" width="10" customWidth="1"/>
  </cols>
  <sheetData>
    <row r="1" spans="1:25" ht="14" x14ac:dyDescent="0.3">
      <c r="A1" s="174" t="s">
        <v>84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25" ht="13" x14ac:dyDescent="0.25">
      <c r="A2" s="40" t="s">
        <v>75</v>
      </c>
      <c r="B2" s="71"/>
      <c r="C2" s="71"/>
      <c r="D2" s="71"/>
      <c r="E2" s="71"/>
      <c r="F2" s="71"/>
      <c r="G2" s="71"/>
      <c r="H2" s="71"/>
      <c r="I2" s="71"/>
      <c r="J2" s="71"/>
    </row>
    <row r="3" spans="1:25" ht="13" x14ac:dyDescent="0.25">
      <c r="A3" s="40" t="s">
        <v>78</v>
      </c>
      <c r="B3" s="71"/>
      <c r="C3" s="40" t="s">
        <v>98</v>
      </c>
      <c r="E3" s="70"/>
      <c r="F3" s="70"/>
      <c r="G3" s="70"/>
      <c r="H3" s="70"/>
      <c r="I3" s="70"/>
    </row>
    <row r="4" spans="1:25" ht="12.75" customHeight="1" x14ac:dyDescent="0.25">
      <c r="A4" s="42" t="s">
        <v>35</v>
      </c>
      <c r="B4" s="72"/>
      <c r="C4" s="72"/>
      <c r="D4" s="72"/>
      <c r="E4" s="72"/>
      <c r="F4" s="72"/>
      <c r="G4" s="72"/>
      <c r="H4" s="72"/>
      <c r="I4" s="72"/>
      <c r="J4" s="72"/>
    </row>
    <row r="5" spans="1:25" ht="12.75" customHeight="1" x14ac:dyDescent="0.25">
      <c r="A5" s="42" t="s">
        <v>76</v>
      </c>
      <c r="B5" s="72"/>
      <c r="C5" s="72"/>
      <c r="D5" s="72"/>
      <c r="E5" s="72"/>
      <c r="F5" s="72"/>
      <c r="G5" s="72"/>
      <c r="H5" s="72"/>
      <c r="I5" s="72"/>
      <c r="J5" s="72"/>
      <c r="O5" s="36"/>
    </row>
    <row r="6" spans="1:25" ht="16" thickBot="1" x14ac:dyDescent="0.3">
      <c r="E6"/>
      <c r="F6"/>
      <c r="G6"/>
      <c r="H6"/>
      <c r="I6"/>
      <c r="O6" s="36"/>
    </row>
    <row r="7" spans="1:25" ht="15.5" x14ac:dyDescent="0.3">
      <c r="A7" s="179" t="s">
        <v>0</v>
      </c>
      <c r="B7" s="180"/>
      <c r="C7" s="180"/>
      <c r="D7" s="180"/>
      <c r="E7" s="180"/>
      <c r="F7" s="181"/>
      <c r="G7" s="181"/>
      <c r="H7" s="181"/>
      <c r="I7" s="181"/>
      <c r="J7" s="182"/>
      <c r="L7" s="212" t="s">
        <v>79</v>
      </c>
      <c r="M7" s="213"/>
      <c r="O7" s="74" t="s">
        <v>68</v>
      </c>
    </row>
    <row r="8" spans="1:25" ht="13" x14ac:dyDescent="0.3">
      <c r="A8" s="183" t="s">
        <v>1</v>
      </c>
      <c r="B8" s="184"/>
      <c r="C8" s="112"/>
      <c r="D8" s="110"/>
      <c r="E8" s="184" t="s">
        <v>2</v>
      </c>
      <c r="F8" s="185"/>
      <c r="G8" s="185"/>
      <c r="H8" s="185"/>
      <c r="I8" s="185"/>
      <c r="J8" s="186"/>
      <c r="O8" s="119" t="s">
        <v>99</v>
      </c>
    </row>
    <row r="9" spans="1:25" ht="13" x14ac:dyDescent="0.3">
      <c r="A9" s="183"/>
      <c r="B9" s="184"/>
      <c r="C9" s="113"/>
      <c r="D9" s="111"/>
      <c r="E9" s="38" t="s">
        <v>3</v>
      </c>
      <c r="F9" s="38" t="s">
        <v>118</v>
      </c>
      <c r="G9" s="38" t="s">
        <v>121</v>
      </c>
      <c r="H9" s="38" t="s">
        <v>122</v>
      </c>
      <c r="I9" s="38" t="s">
        <v>123</v>
      </c>
      <c r="J9" s="87" t="s">
        <v>4</v>
      </c>
      <c r="O9" s="119" t="s">
        <v>100</v>
      </c>
    </row>
    <row r="10" spans="1:25" s="1" customFormat="1" ht="13" x14ac:dyDescent="0.3">
      <c r="A10" s="183"/>
      <c r="B10" s="184"/>
      <c r="C10" s="39" t="s">
        <v>51</v>
      </c>
      <c r="D10" s="78" t="s">
        <v>52</v>
      </c>
      <c r="E10" s="39" t="s">
        <v>41</v>
      </c>
      <c r="F10" s="39" t="s">
        <v>41</v>
      </c>
      <c r="G10" s="39" t="s">
        <v>41</v>
      </c>
      <c r="H10" s="39" t="s">
        <v>41</v>
      </c>
      <c r="I10" s="39" t="s">
        <v>41</v>
      </c>
      <c r="J10" s="88" t="s">
        <v>41</v>
      </c>
      <c r="L10" s="214"/>
      <c r="M10" s="214"/>
      <c r="N10" s="26"/>
      <c r="O10" s="41" t="s">
        <v>101</v>
      </c>
      <c r="P10" s="41" t="s">
        <v>101</v>
      </c>
      <c r="Q10" s="41" t="s">
        <v>101</v>
      </c>
      <c r="R10" s="41" t="s">
        <v>101</v>
      </c>
      <c r="S10" s="41" t="s">
        <v>101</v>
      </c>
      <c r="U10" s="41" t="s">
        <v>53</v>
      </c>
      <c r="V10" s="41" t="s">
        <v>53</v>
      </c>
      <c r="W10" s="41" t="s">
        <v>53</v>
      </c>
      <c r="X10" s="41" t="s">
        <v>53</v>
      </c>
      <c r="Y10" s="41" t="s">
        <v>53</v>
      </c>
    </row>
    <row r="11" spans="1:25" ht="13" x14ac:dyDescent="0.3">
      <c r="A11" s="177" t="s">
        <v>5</v>
      </c>
      <c r="B11" s="178"/>
      <c r="C11" s="64"/>
      <c r="D11" s="2"/>
      <c r="E11" s="6"/>
      <c r="F11" s="6"/>
      <c r="G11" s="6"/>
      <c r="H11" s="6"/>
      <c r="I11" s="6"/>
      <c r="J11" s="89"/>
      <c r="L11" s="76" t="s">
        <v>36</v>
      </c>
      <c r="M11" s="76" t="s">
        <v>37</v>
      </c>
      <c r="N11" s="21"/>
      <c r="O11" s="43" t="s">
        <v>3</v>
      </c>
      <c r="P11" s="43" t="s">
        <v>118</v>
      </c>
      <c r="Q11" s="43" t="s">
        <v>121</v>
      </c>
      <c r="R11" s="43" t="s">
        <v>122</v>
      </c>
      <c r="S11" s="43" t="s">
        <v>123</v>
      </c>
      <c r="U11" s="43" t="s">
        <v>3</v>
      </c>
      <c r="V11" s="43" t="s">
        <v>118</v>
      </c>
      <c r="W11" s="43" t="s">
        <v>121</v>
      </c>
      <c r="X11" s="43" t="s">
        <v>122</v>
      </c>
      <c r="Y11" s="43" t="s">
        <v>123</v>
      </c>
    </row>
    <row r="12" spans="1:25" x14ac:dyDescent="0.25">
      <c r="A12" s="90"/>
      <c r="B12" s="73"/>
      <c r="C12" s="80">
        <f>D12*M12</f>
        <v>0</v>
      </c>
      <c r="D12" s="115">
        <v>0</v>
      </c>
      <c r="E12" s="27">
        <f t="shared" ref="E12:E17" si="0">ROUND(L12/M12*C12,0)</f>
        <v>0</v>
      </c>
      <c r="F12" s="27">
        <f>E12*1.035</f>
        <v>0</v>
      </c>
      <c r="G12" s="27">
        <f t="shared" ref="G12:I12" si="1">F12*1.035</f>
        <v>0</v>
      </c>
      <c r="H12" s="27">
        <f t="shared" si="1"/>
        <v>0</v>
      </c>
      <c r="I12" s="27">
        <f t="shared" si="1"/>
        <v>0</v>
      </c>
      <c r="J12" s="91">
        <f>ROUND(SUM(E12:I12),0)</f>
        <v>0</v>
      </c>
      <c r="L12" s="17">
        <v>0</v>
      </c>
      <c r="M12" s="9">
        <v>9</v>
      </c>
      <c r="N12" s="37"/>
      <c r="O12" s="121">
        <f>L12</f>
        <v>0</v>
      </c>
      <c r="P12" s="121">
        <f>O12*1.035</f>
        <v>0</v>
      </c>
      <c r="Q12" s="121">
        <f t="shared" ref="Q12:R15" si="2">P12*1.035</f>
        <v>0</v>
      </c>
      <c r="R12" s="121">
        <f t="shared" si="2"/>
        <v>0</v>
      </c>
      <c r="S12" s="121">
        <f t="shared" ref="S12:S15" si="3">R12*1.035</f>
        <v>0</v>
      </c>
      <c r="U12" s="68" t="e">
        <f t="shared" ref="U12:Y17" si="4">SUM(E12/O12)</f>
        <v>#DIV/0!</v>
      </c>
      <c r="V12" s="68" t="e">
        <f t="shared" si="4"/>
        <v>#DIV/0!</v>
      </c>
      <c r="W12" s="68" t="e">
        <f t="shared" si="4"/>
        <v>#DIV/0!</v>
      </c>
      <c r="X12" s="68" t="e">
        <f t="shared" si="4"/>
        <v>#DIV/0!</v>
      </c>
      <c r="Y12" s="68" t="e">
        <f t="shared" si="4"/>
        <v>#DIV/0!</v>
      </c>
    </row>
    <row r="13" spans="1:25" x14ac:dyDescent="0.25">
      <c r="A13" s="90"/>
      <c r="B13" s="73"/>
      <c r="C13" s="80">
        <f t="shared" ref="C13:C15" si="5">D13*M13</f>
        <v>0</v>
      </c>
      <c r="D13" s="115">
        <v>0</v>
      </c>
      <c r="E13" s="27">
        <f t="shared" si="0"/>
        <v>0</v>
      </c>
      <c r="F13" s="27">
        <f t="shared" ref="F13:F17" si="6">E13*1.035</f>
        <v>0</v>
      </c>
      <c r="G13" s="27">
        <f t="shared" ref="G13:I13" si="7">F13*1.035</f>
        <v>0</v>
      </c>
      <c r="H13" s="27">
        <f t="shared" si="7"/>
        <v>0</v>
      </c>
      <c r="I13" s="27">
        <f t="shared" si="7"/>
        <v>0</v>
      </c>
      <c r="J13" s="91">
        <f t="shared" ref="J13:J17" si="8">ROUND(SUM(E13:I13),0)</f>
        <v>0</v>
      </c>
      <c r="L13" s="17">
        <v>0</v>
      </c>
      <c r="M13" s="9">
        <v>9</v>
      </c>
      <c r="N13" s="37"/>
      <c r="O13" s="121">
        <f t="shared" ref="O13:O15" si="9">L13</f>
        <v>0</v>
      </c>
      <c r="P13" s="121">
        <f t="shared" ref="P13:P17" si="10">O13*1.035</f>
        <v>0</v>
      </c>
      <c r="Q13" s="121">
        <f t="shared" si="2"/>
        <v>0</v>
      </c>
      <c r="R13" s="121">
        <f t="shared" si="2"/>
        <v>0</v>
      </c>
      <c r="S13" s="121">
        <f t="shared" si="3"/>
        <v>0</v>
      </c>
      <c r="U13" s="68" t="e">
        <f t="shared" si="4"/>
        <v>#DIV/0!</v>
      </c>
      <c r="V13" s="68" t="e">
        <f t="shared" si="4"/>
        <v>#DIV/0!</v>
      </c>
      <c r="W13" s="68" t="e">
        <f t="shared" si="4"/>
        <v>#DIV/0!</v>
      </c>
      <c r="X13" s="68" t="e">
        <f t="shared" si="4"/>
        <v>#DIV/0!</v>
      </c>
      <c r="Y13" s="68" t="e">
        <f t="shared" si="4"/>
        <v>#DIV/0!</v>
      </c>
    </row>
    <row r="14" spans="1:25" x14ac:dyDescent="0.25">
      <c r="A14" s="90"/>
      <c r="B14" s="73"/>
      <c r="C14" s="80">
        <f t="shared" si="5"/>
        <v>0</v>
      </c>
      <c r="D14" s="115">
        <v>0</v>
      </c>
      <c r="E14" s="27">
        <f t="shared" si="0"/>
        <v>0</v>
      </c>
      <c r="F14" s="27">
        <f t="shared" si="6"/>
        <v>0</v>
      </c>
      <c r="G14" s="27">
        <f t="shared" ref="G14:I14" si="11">F14*1.035</f>
        <v>0</v>
      </c>
      <c r="H14" s="27">
        <f t="shared" si="11"/>
        <v>0</v>
      </c>
      <c r="I14" s="27">
        <f t="shared" si="11"/>
        <v>0</v>
      </c>
      <c r="J14" s="91">
        <f t="shared" si="8"/>
        <v>0</v>
      </c>
      <c r="L14" s="17">
        <v>0</v>
      </c>
      <c r="M14" s="9">
        <v>9</v>
      </c>
      <c r="N14" s="21"/>
      <c r="O14" s="121">
        <f t="shared" si="9"/>
        <v>0</v>
      </c>
      <c r="P14" s="121">
        <f t="shared" si="10"/>
        <v>0</v>
      </c>
      <c r="Q14" s="121">
        <f t="shared" si="2"/>
        <v>0</v>
      </c>
      <c r="R14" s="121">
        <f t="shared" si="2"/>
        <v>0</v>
      </c>
      <c r="S14" s="121">
        <f t="shared" si="3"/>
        <v>0</v>
      </c>
      <c r="U14" s="68" t="e">
        <f t="shared" si="4"/>
        <v>#DIV/0!</v>
      </c>
      <c r="V14" s="68" t="e">
        <f t="shared" si="4"/>
        <v>#DIV/0!</v>
      </c>
      <c r="W14" s="68" t="e">
        <f t="shared" si="4"/>
        <v>#DIV/0!</v>
      </c>
      <c r="X14" s="68" t="e">
        <f t="shared" si="4"/>
        <v>#DIV/0!</v>
      </c>
      <c r="Y14" s="68" t="e">
        <f t="shared" si="4"/>
        <v>#DIV/0!</v>
      </c>
    </row>
    <row r="15" spans="1:25" x14ac:dyDescent="0.25">
      <c r="A15" s="90"/>
      <c r="B15" s="73"/>
      <c r="C15" s="80">
        <f t="shared" si="5"/>
        <v>0</v>
      </c>
      <c r="D15" s="115">
        <v>0</v>
      </c>
      <c r="E15" s="27">
        <f t="shared" si="0"/>
        <v>0</v>
      </c>
      <c r="F15" s="27">
        <f t="shared" si="6"/>
        <v>0</v>
      </c>
      <c r="G15" s="27">
        <f t="shared" ref="G15:I15" si="12">F15*1.035</f>
        <v>0</v>
      </c>
      <c r="H15" s="27">
        <f t="shared" si="12"/>
        <v>0</v>
      </c>
      <c r="I15" s="27">
        <f t="shared" si="12"/>
        <v>0</v>
      </c>
      <c r="J15" s="91">
        <f t="shared" si="8"/>
        <v>0</v>
      </c>
      <c r="L15" s="17">
        <v>0</v>
      </c>
      <c r="M15" s="9">
        <v>9</v>
      </c>
      <c r="N15" s="21"/>
      <c r="O15" s="121">
        <f t="shared" si="9"/>
        <v>0</v>
      </c>
      <c r="P15" s="121">
        <f t="shared" si="10"/>
        <v>0</v>
      </c>
      <c r="Q15" s="121">
        <f t="shared" si="2"/>
        <v>0</v>
      </c>
      <c r="R15" s="121">
        <f t="shared" si="2"/>
        <v>0</v>
      </c>
      <c r="S15" s="121">
        <f t="shared" si="3"/>
        <v>0</v>
      </c>
      <c r="U15" s="68" t="e">
        <f t="shared" si="4"/>
        <v>#DIV/0!</v>
      </c>
      <c r="V15" s="68" t="e">
        <f t="shared" si="4"/>
        <v>#DIV/0!</v>
      </c>
      <c r="W15" s="68" t="e">
        <f t="shared" si="4"/>
        <v>#DIV/0!</v>
      </c>
      <c r="X15" s="68" t="e">
        <f t="shared" si="4"/>
        <v>#DIV/0!</v>
      </c>
      <c r="Y15" s="68" t="e">
        <f t="shared" si="4"/>
        <v>#DIV/0!</v>
      </c>
    </row>
    <row r="16" spans="1:25" ht="13" x14ac:dyDescent="0.3">
      <c r="A16" s="90"/>
      <c r="B16" s="73" t="s">
        <v>106</v>
      </c>
      <c r="C16" s="80">
        <f t="shared" ref="C16:C17" si="13">D16*M16</f>
        <v>0</v>
      </c>
      <c r="D16" s="115">
        <v>0</v>
      </c>
      <c r="E16" s="27">
        <f t="shared" si="0"/>
        <v>0</v>
      </c>
      <c r="F16" s="27">
        <f t="shared" si="6"/>
        <v>0</v>
      </c>
      <c r="G16" s="27">
        <f>F16*1.035</f>
        <v>0</v>
      </c>
      <c r="H16" s="27">
        <f>G16*1.035</f>
        <v>0</v>
      </c>
      <c r="I16" s="27">
        <f>H16*1.035</f>
        <v>0</v>
      </c>
      <c r="J16" s="91">
        <f t="shared" si="8"/>
        <v>0</v>
      </c>
      <c r="L16" s="17">
        <v>100000</v>
      </c>
      <c r="M16" s="9">
        <v>9</v>
      </c>
      <c r="N16" s="21"/>
      <c r="O16" s="121">
        <f t="shared" ref="O16:O17" si="14">L16</f>
        <v>100000</v>
      </c>
      <c r="P16" s="121">
        <f t="shared" si="10"/>
        <v>103499.99999999999</v>
      </c>
      <c r="Q16" s="121">
        <f t="shared" ref="Q16:S17" si="15">P16*1.035</f>
        <v>107122.49999999997</v>
      </c>
      <c r="R16" s="121">
        <f t="shared" si="15"/>
        <v>110871.78749999996</v>
      </c>
      <c r="S16" s="121">
        <f t="shared" si="15"/>
        <v>114752.30006249995</v>
      </c>
      <c r="U16" s="68">
        <f t="shared" si="4"/>
        <v>0</v>
      </c>
      <c r="V16" s="68">
        <f t="shared" si="4"/>
        <v>0</v>
      </c>
      <c r="W16" s="68">
        <f t="shared" si="4"/>
        <v>0</v>
      </c>
      <c r="X16" s="68">
        <f t="shared" si="4"/>
        <v>0</v>
      </c>
      <c r="Y16" s="68">
        <f t="shared" si="4"/>
        <v>0</v>
      </c>
    </row>
    <row r="17" spans="1:25" x14ac:dyDescent="0.25">
      <c r="A17" s="90"/>
      <c r="B17" s="73"/>
      <c r="C17" s="80">
        <f t="shared" si="13"/>
        <v>0</v>
      </c>
      <c r="D17" s="115">
        <v>0</v>
      </c>
      <c r="E17" s="27">
        <f t="shared" si="0"/>
        <v>0</v>
      </c>
      <c r="F17" s="27">
        <f t="shared" si="6"/>
        <v>0</v>
      </c>
      <c r="G17" s="27">
        <f t="shared" ref="G17:I17" si="16">F17*1.035</f>
        <v>0</v>
      </c>
      <c r="H17" s="27">
        <f t="shared" si="16"/>
        <v>0</v>
      </c>
      <c r="I17" s="27">
        <f t="shared" si="16"/>
        <v>0</v>
      </c>
      <c r="J17" s="91">
        <f t="shared" si="8"/>
        <v>0</v>
      </c>
      <c r="L17" s="17">
        <v>0</v>
      </c>
      <c r="M17" s="9">
        <v>9</v>
      </c>
      <c r="N17" s="21"/>
      <c r="O17" s="122">
        <f t="shared" si="14"/>
        <v>0</v>
      </c>
      <c r="P17" s="122">
        <f t="shared" si="10"/>
        <v>0</v>
      </c>
      <c r="Q17" s="122">
        <f t="shared" si="15"/>
        <v>0</v>
      </c>
      <c r="R17" s="122">
        <f t="shared" si="15"/>
        <v>0</v>
      </c>
      <c r="S17" s="122">
        <f t="shared" si="15"/>
        <v>0</v>
      </c>
      <c r="U17" s="69" t="e">
        <f t="shared" si="4"/>
        <v>#DIV/0!</v>
      </c>
      <c r="V17" s="69" t="e">
        <f t="shared" si="4"/>
        <v>#DIV/0!</v>
      </c>
      <c r="W17" s="69" t="e">
        <f t="shared" si="4"/>
        <v>#DIV/0!</v>
      </c>
      <c r="X17" s="69" t="e">
        <f t="shared" si="4"/>
        <v>#DIV/0!</v>
      </c>
      <c r="Y17" s="69" t="e">
        <f t="shared" si="4"/>
        <v>#DIV/0!</v>
      </c>
    </row>
    <row r="18" spans="1:25" x14ac:dyDescent="0.25">
      <c r="A18" s="175"/>
      <c r="B18" s="176"/>
      <c r="C18" s="80"/>
      <c r="D18" s="83"/>
      <c r="E18" s="27"/>
      <c r="F18" s="27"/>
      <c r="G18" s="27"/>
      <c r="H18" s="27"/>
      <c r="I18" s="27"/>
      <c r="J18" s="91"/>
      <c r="L18" s="21"/>
      <c r="M18" s="21"/>
      <c r="N18" s="21"/>
    </row>
    <row r="19" spans="1:25" x14ac:dyDescent="0.25">
      <c r="A19" s="187" t="s">
        <v>31</v>
      </c>
      <c r="B19" s="188"/>
      <c r="C19" s="62"/>
      <c r="D19" s="62"/>
      <c r="E19" s="27">
        <f>ROUND(SUM(E12:E18),0)</f>
        <v>0</v>
      </c>
      <c r="F19" s="27">
        <f>ROUND(SUM(F12:F18),0)</f>
        <v>0</v>
      </c>
      <c r="G19" s="27">
        <f t="shared" ref="G19:I19" si="17">F19*1.035</f>
        <v>0</v>
      </c>
      <c r="H19" s="27">
        <f t="shared" si="17"/>
        <v>0</v>
      </c>
      <c r="I19" s="27">
        <f t="shared" si="17"/>
        <v>0</v>
      </c>
      <c r="J19" s="92">
        <f>ROUND(SUM(E19:I19),0)</f>
        <v>0</v>
      </c>
      <c r="L19" s="21"/>
      <c r="M19" s="21"/>
      <c r="N19" s="21"/>
      <c r="O19" s="35"/>
    </row>
    <row r="20" spans="1:25" ht="13" x14ac:dyDescent="0.3">
      <c r="A20" s="177" t="s">
        <v>29</v>
      </c>
      <c r="B20" s="178"/>
      <c r="C20" s="105" t="s">
        <v>86</v>
      </c>
      <c r="D20" s="2"/>
      <c r="E20" s="27"/>
      <c r="F20" s="27"/>
      <c r="G20" s="27"/>
      <c r="H20" s="27"/>
      <c r="I20" s="27"/>
      <c r="J20" s="93"/>
      <c r="L20" s="76" t="s">
        <v>42</v>
      </c>
      <c r="M20" s="76" t="s">
        <v>37</v>
      </c>
      <c r="N20" s="26"/>
      <c r="P20" s="35"/>
    </row>
    <row r="21" spans="1:25" x14ac:dyDescent="0.25">
      <c r="A21" s="189" t="s">
        <v>34</v>
      </c>
      <c r="B21" s="190"/>
      <c r="C21" s="80">
        <v>0</v>
      </c>
      <c r="D21" s="115">
        <v>0</v>
      </c>
      <c r="E21" s="27">
        <f>ROUND(L21*D21*C21,0)</f>
        <v>0</v>
      </c>
      <c r="F21" s="27">
        <f t="shared" ref="F21:I25" si="18">ROUND(E21*1.03,0)</f>
        <v>0</v>
      </c>
      <c r="G21" s="27">
        <f>ROUND(F21*1.03,0)</f>
        <v>0</v>
      </c>
      <c r="H21" s="27">
        <f>ROUND(G21*1.03,0)</f>
        <v>0</v>
      </c>
      <c r="I21" s="27">
        <f>ROUND(H21*1.03,0)</f>
        <v>0</v>
      </c>
      <c r="J21" s="93">
        <f>ROUND(SUM(E21:I21),0)</f>
        <v>0</v>
      </c>
      <c r="L21" s="17">
        <v>55000</v>
      </c>
      <c r="M21" s="9">
        <v>12</v>
      </c>
      <c r="N21" s="20"/>
      <c r="O21" s="33"/>
      <c r="P21" s="18"/>
    </row>
    <row r="22" spans="1:25" x14ac:dyDescent="0.25">
      <c r="A22" s="175" t="s">
        <v>46</v>
      </c>
      <c r="B22" s="176"/>
      <c r="C22" s="80">
        <v>0</v>
      </c>
      <c r="D22" s="115">
        <v>0</v>
      </c>
      <c r="E22" s="27">
        <f t="shared" ref="E22" si="19">ROUND(L22*D22*C22,0)</f>
        <v>0</v>
      </c>
      <c r="F22" s="27">
        <f t="shared" si="18"/>
        <v>0</v>
      </c>
      <c r="G22" s="27">
        <f t="shared" si="18"/>
        <v>0</v>
      </c>
      <c r="H22" s="27">
        <f t="shared" si="18"/>
        <v>0</v>
      </c>
      <c r="I22" s="27">
        <f t="shared" si="18"/>
        <v>0</v>
      </c>
      <c r="J22" s="93">
        <f t="shared" ref="J22:J25" si="20">ROUND(SUM(E22:I22),0)</f>
        <v>0</v>
      </c>
      <c r="L22" s="17">
        <v>24000</v>
      </c>
      <c r="M22" s="9">
        <v>12</v>
      </c>
      <c r="N22" s="21"/>
      <c r="O22" s="33"/>
      <c r="P22" s="34"/>
    </row>
    <row r="23" spans="1:25" ht="13" x14ac:dyDescent="0.3">
      <c r="A23" s="175" t="s">
        <v>47</v>
      </c>
      <c r="B23" s="176"/>
      <c r="C23" s="80">
        <v>0</v>
      </c>
      <c r="D23" s="115">
        <v>0</v>
      </c>
      <c r="E23" s="27">
        <v>0</v>
      </c>
      <c r="F23" s="27">
        <f t="shared" si="18"/>
        <v>0</v>
      </c>
      <c r="G23" s="27">
        <f t="shared" si="18"/>
        <v>0</v>
      </c>
      <c r="H23" s="27">
        <f t="shared" si="18"/>
        <v>0</v>
      </c>
      <c r="I23" s="27">
        <f t="shared" si="18"/>
        <v>0</v>
      </c>
      <c r="J23" s="93">
        <f t="shared" si="20"/>
        <v>0</v>
      </c>
      <c r="L23" s="17">
        <v>0</v>
      </c>
      <c r="M23" s="4">
        <v>0</v>
      </c>
      <c r="N23" s="21"/>
      <c r="O23" s="67" t="s">
        <v>131</v>
      </c>
      <c r="P23" s="34"/>
    </row>
    <row r="24" spans="1:25" ht="13" x14ac:dyDescent="0.3">
      <c r="A24" s="175" t="s">
        <v>48</v>
      </c>
      <c r="B24" s="176"/>
      <c r="C24" s="80">
        <v>0</v>
      </c>
      <c r="D24" s="115">
        <v>0</v>
      </c>
      <c r="E24" s="27">
        <v>0</v>
      </c>
      <c r="F24" s="27">
        <f t="shared" si="18"/>
        <v>0</v>
      </c>
      <c r="G24" s="27">
        <f t="shared" si="18"/>
        <v>0</v>
      </c>
      <c r="H24" s="27">
        <f t="shared" si="18"/>
        <v>0</v>
      </c>
      <c r="I24" s="27">
        <f t="shared" si="18"/>
        <v>0</v>
      </c>
      <c r="J24" s="93">
        <f t="shared" si="20"/>
        <v>0</v>
      </c>
      <c r="L24" s="17">
        <v>0</v>
      </c>
      <c r="M24" s="4">
        <v>0</v>
      </c>
      <c r="N24" s="21"/>
      <c r="O24" s="67" t="s">
        <v>74</v>
      </c>
      <c r="P24" s="34"/>
    </row>
    <row r="25" spans="1:25" x14ac:dyDescent="0.25">
      <c r="A25" s="175" t="s">
        <v>43</v>
      </c>
      <c r="B25" s="176"/>
      <c r="C25" s="80">
        <v>0</v>
      </c>
      <c r="D25" s="115">
        <v>0</v>
      </c>
      <c r="E25" s="27">
        <v>0</v>
      </c>
      <c r="F25" s="27">
        <f t="shared" si="18"/>
        <v>0</v>
      </c>
      <c r="G25" s="27">
        <f t="shared" si="18"/>
        <v>0</v>
      </c>
      <c r="H25" s="27">
        <f t="shared" si="18"/>
        <v>0</v>
      </c>
      <c r="I25" s="27">
        <f t="shared" si="18"/>
        <v>0</v>
      </c>
      <c r="J25" s="93">
        <f t="shared" si="20"/>
        <v>0</v>
      </c>
      <c r="L25" s="17">
        <v>0</v>
      </c>
      <c r="M25" s="9">
        <v>0</v>
      </c>
      <c r="N25" s="21"/>
      <c r="P25" s="34"/>
    </row>
    <row r="26" spans="1:25" ht="13" x14ac:dyDescent="0.3">
      <c r="A26" s="175"/>
      <c r="B26" s="176"/>
      <c r="C26" s="80"/>
      <c r="D26" s="83"/>
      <c r="E26" s="27"/>
      <c r="F26" s="27"/>
      <c r="G26" s="27"/>
      <c r="H26" s="27"/>
      <c r="I26" s="27"/>
      <c r="J26" s="93"/>
      <c r="L26" s="21"/>
      <c r="M26" s="21"/>
      <c r="N26" s="21"/>
      <c r="O26" s="67" t="s">
        <v>132</v>
      </c>
      <c r="R26" s="70" t="s">
        <v>133</v>
      </c>
    </row>
    <row r="27" spans="1:25" x14ac:dyDescent="0.25">
      <c r="A27" s="187" t="s">
        <v>50</v>
      </c>
      <c r="B27" s="188"/>
      <c r="C27" s="62"/>
      <c r="D27" s="62"/>
      <c r="E27" s="27">
        <f>ROUND(SUM(E21:E25),0)</f>
        <v>0</v>
      </c>
      <c r="F27" s="27">
        <f>ROUND(SUM(F21:F25),0)</f>
        <v>0</v>
      </c>
      <c r="G27" s="27">
        <f>ROUND(SUM(G21:G25),0)</f>
        <v>0</v>
      </c>
      <c r="H27" s="27">
        <f>ROUND(SUM(H21:H25),0)</f>
        <v>0</v>
      </c>
      <c r="I27" s="27">
        <f>ROUND(SUM(I21:I25),0)</f>
        <v>0</v>
      </c>
      <c r="J27" s="92">
        <f>ROUND(SUM(E27:I27),0)</f>
        <v>0</v>
      </c>
      <c r="L27" s="26"/>
      <c r="M27" s="26"/>
      <c r="N27" s="21"/>
      <c r="P27" s="35"/>
    </row>
    <row r="28" spans="1:25" ht="13" x14ac:dyDescent="0.3">
      <c r="A28" s="193" t="s">
        <v>30</v>
      </c>
      <c r="B28" s="194"/>
      <c r="C28" s="81"/>
      <c r="D28" s="5"/>
      <c r="E28" s="27"/>
      <c r="F28" s="27"/>
      <c r="G28" s="27"/>
      <c r="H28" s="27"/>
      <c r="I28" s="27"/>
      <c r="J28" s="93"/>
      <c r="L28" s="29"/>
      <c r="M28" s="20"/>
      <c r="N28" s="21"/>
      <c r="O28" s="33"/>
      <c r="P28" s="18"/>
    </row>
    <row r="29" spans="1:25" x14ac:dyDescent="0.25">
      <c r="A29" s="175" t="s">
        <v>33</v>
      </c>
      <c r="B29" s="176"/>
      <c r="C29" s="114">
        <v>0.32</v>
      </c>
      <c r="D29" s="115"/>
      <c r="E29" s="27">
        <f>ROUND(E19*$C$29,0)</f>
        <v>0</v>
      </c>
      <c r="F29" s="27">
        <f>ROUND(F19*$C$29,0)</f>
        <v>0</v>
      </c>
      <c r="G29" s="27">
        <f>ROUND(G19*$C$29,0)</f>
        <v>0</v>
      </c>
      <c r="H29" s="27">
        <f>ROUND(H19*$C$29,0)</f>
        <v>0</v>
      </c>
      <c r="I29" s="27">
        <f>ROUND(I19*$C$29,0)</f>
        <v>0</v>
      </c>
      <c r="J29" s="94">
        <f>ROUND(SUM(E29:I29),0)</f>
        <v>0</v>
      </c>
      <c r="L29" s="29"/>
      <c r="M29" s="21"/>
      <c r="N29" s="21"/>
      <c r="O29" s="33"/>
      <c r="P29" s="34"/>
    </row>
    <row r="30" spans="1:25" x14ac:dyDescent="0.25">
      <c r="A30" s="189" t="s">
        <v>34</v>
      </c>
      <c r="B30" s="190"/>
      <c r="C30" s="114">
        <v>0.23</v>
      </c>
      <c r="D30" s="115"/>
      <c r="E30" s="27">
        <f>ROUND(E21*$C$30,0)</f>
        <v>0</v>
      </c>
      <c r="F30" s="27">
        <f>ROUND(F21*$C$30,0)</f>
        <v>0</v>
      </c>
      <c r="G30" s="27">
        <f>ROUND(G21*$C$30,0)</f>
        <v>0</v>
      </c>
      <c r="H30" s="27">
        <f>ROUND(H21*$C$30,0)</f>
        <v>0</v>
      </c>
      <c r="I30" s="27">
        <f>ROUND(I21*$C$30,0)</f>
        <v>0</v>
      </c>
      <c r="J30" s="94">
        <f t="shared" ref="J30:J32" si="21">ROUND(SUM(E30:I30),0)</f>
        <v>0</v>
      </c>
      <c r="L30" s="29"/>
      <c r="M30" s="21"/>
      <c r="N30" s="21"/>
      <c r="O30" s="33"/>
      <c r="P30" s="34"/>
    </row>
    <row r="31" spans="1:25" x14ac:dyDescent="0.25">
      <c r="A31" s="175" t="s">
        <v>44</v>
      </c>
      <c r="B31" s="176"/>
      <c r="C31" s="114">
        <v>0.02</v>
      </c>
      <c r="D31" s="115"/>
      <c r="E31" s="27">
        <f>ROUND((E22+E23+E24)*$C$31,0)</f>
        <v>0</v>
      </c>
      <c r="F31" s="27">
        <f>ROUND((F22+F23+F24)*$C$31,0)</f>
        <v>0</v>
      </c>
      <c r="G31" s="27">
        <f>ROUND((G22+G23+G24)*$C$31,0)</f>
        <v>0</v>
      </c>
      <c r="H31" s="27">
        <f>ROUND((H22+H23+H24)*$C$31,0)</f>
        <v>0</v>
      </c>
      <c r="I31" s="27">
        <f>ROUND((I22+I23+I24)*$C$31,0)</f>
        <v>0</v>
      </c>
      <c r="J31" s="94">
        <f t="shared" si="21"/>
        <v>0</v>
      </c>
      <c r="L31" s="29"/>
      <c r="M31" s="21"/>
      <c r="N31" s="21"/>
      <c r="P31" s="34"/>
    </row>
    <row r="32" spans="1:25" x14ac:dyDescent="0.25">
      <c r="A32" s="175" t="s">
        <v>43</v>
      </c>
      <c r="B32" s="176"/>
      <c r="C32" s="114">
        <v>0.12</v>
      </c>
      <c r="D32" s="115"/>
      <c r="E32" s="27">
        <f>ROUND(E25*$C$32,0)</f>
        <v>0</v>
      </c>
      <c r="F32" s="27">
        <f>ROUND(F25*$C$32,0)</f>
        <v>0</v>
      </c>
      <c r="G32" s="27">
        <f>ROUND(G25*$C$32,0)</f>
        <v>0</v>
      </c>
      <c r="H32" s="27">
        <f>ROUND(H25*$C$32,0)</f>
        <v>0</v>
      </c>
      <c r="I32" s="27">
        <f>ROUND(I25*$C$32,0)</f>
        <v>0</v>
      </c>
      <c r="J32" s="94">
        <f t="shared" si="21"/>
        <v>0</v>
      </c>
      <c r="L32" s="21"/>
      <c r="M32" s="21"/>
      <c r="N32" s="21"/>
      <c r="O32" s="33"/>
    </row>
    <row r="33" spans="1:16" x14ac:dyDescent="0.25">
      <c r="A33" s="175"/>
      <c r="B33" s="176"/>
      <c r="C33" s="106"/>
      <c r="D33" s="115"/>
      <c r="E33" s="11"/>
      <c r="F33" s="11"/>
      <c r="G33" s="11"/>
      <c r="H33" s="11"/>
      <c r="I33" s="11"/>
      <c r="J33" s="94"/>
      <c r="L33" s="21"/>
      <c r="M33" s="21"/>
      <c r="P33" s="19"/>
    </row>
    <row r="34" spans="1:16" x14ac:dyDescent="0.25">
      <c r="A34" s="187" t="s">
        <v>32</v>
      </c>
      <c r="B34" s="188"/>
      <c r="C34" s="63"/>
      <c r="D34" s="62"/>
      <c r="E34" s="11">
        <f>ROUND(SUM(E29:E32),0)</f>
        <v>0</v>
      </c>
      <c r="F34" s="11">
        <f>ROUND(SUM(F29:F32),0)</f>
        <v>0</v>
      </c>
      <c r="G34" s="11">
        <f>ROUND(SUM(G29:G32),0)</f>
        <v>0</v>
      </c>
      <c r="H34" s="11">
        <f>ROUND(SUM(H29:H32),0)</f>
        <v>0</v>
      </c>
      <c r="I34" s="11">
        <f>ROUND(SUM(I29:I32),0)</f>
        <v>0</v>
      </c>
      <c r="J34" s="95">
        <f>ROUND(SUM(E34:I34),0)</f>
        <v>0</v>
      </c>
      <c r="L34" s="21"/>
      <c r="M34" s="21"/>
      <c r="P34" s="25"/>
    </row>
    <row r="35" spans="1:16" ht="13" x14ac:dyDescent="0.3">
      <c r="A35" s="191" t="s">
        <v>6</v>
      </c>
      <c r="B35" s="192"/>
      <c r="C35" s="64"/>
      <c r="D35" s="64"/>
      <c r="E35" s="12">
        <f>ROUND(E34+E27+E19,0)</f>
        <v>0</v>
      </c>
      <c r="F35" s="12">
        <f>ROUND(F34+F27+F19,0)</f>
        <v>0</v>
      </c>
      <c r="G35" s="12">
        <f>ROUND(G34+G27+G19,0)</f>
        <v>0</v>
      </c>
      <c r="H35" s="12">
        <f>ROUND(H34+H27+H19,0)</f>
        <v>0</v>
      </c>
      <c r="I35" s="12">
        <f>ROUND(I34+I27+I19,0)</f>
        <v>0</v>
      </c>
      <c r="J35" s="96">
        <f>ROUND(SUM(E35:I35),0)</f>
        <v>0</v>
      </c>
      <c r="L35" s="22"/>
      <c r="M35" s="22"/>
      <c r="N35" s="22"/>
    </row>
    <row r="36" spans="1:16" ht="13" x14ac:dyDescent="0.3">
      <c r="A36" s="195"/>
      <c r="B36" s="196"/>
      <c r="C36" s="64"/>
      <c r="D36" s="2"/>
      <c r="E36" s="12"/>
      <c r="F36" s="12"/>
      <c r="G36" s="12"/>
      <c r="H36" s="12"/>
      <c r="I36" s="12"/>
      <c r="J36" s="97"/>
      <c r="L36" s="22"/>
      <c r="M36" s="22"/>
      <c r="N36" s="22"/>
    </row>
    <row r="37" spans="1:16" ht="13" x14ac:dyDescent="0.3">
      <c r="A37" s="191" t="s">
        <v>7</v>
      </c>
      <c r="B37" s="192"/>
      <c r="C37" s="64"/>
      <c r="D37" s="64"/>
      <c r="E37" s="11"/>
      <c r="F37" s="11"/>
      <c r="G37" s="11"/>
      <c r="H37" s="11"/>
      <c r="I37" s="11"/>
      <c r="J37" s="95"/>
      <c r="L37" s="21"/>
      <c r="M37" s="22"/>
      <c r="N37" s="22"/>
    </row>
    <row r="38" spans="1:16" ht="13" x14ac:dyDescent="0.3">
      <c r="A38" s="175" t="s">
        <v>126</v>
      </c>
      <c r="B38" s="176"/>
      <c r="C38" s="62"/>
      <c r="D38" s="4"/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91">
        <f>SUM(E38:I38)</f>
        <v>0</v>
      </c>
      <c r="O38" s="31" t="s">
        <v>129</v>
      </c>
    </row>
    <row r="39" spans="1:16" ht="13" x14ac:dyDescent="0.3">
      <c r="A39" s="175" t="s">
        <v>127</v>
      </c>
      <c r="B39" s="176"/>
      <c r="C39" s="62"/>
      <c r="D39" s="4"/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91">
        <f>SUM(E39:I39)</f>
        <v>0</v>
      </c>
      <c r="O39" s="31" t="s">
        <v>130</v>
      </c>
    </row>
    <row r="40" spans="1:16" ht="13" x14ac:dyDescent="0.3">
      <c r="A40" s="197" t="s">
        <v>128</v>
      </c>
      <c r="B40" s="198"/>
      <c r="C40" s="65"/>
      <c r="D40" s="116"/>
      <c r="E40" s="131">
        <f>ROUND(SUM(E38:E39),0)</f>
        <v>0</v>
      </c>
      <c r="F40" s="27">
        <f>ROUND(SUM(D40:D40),0)</f>
        <v>0</v>
      </c>
      <c r="G40" s="27">
        <f>ROUND(SUM(E40:E40),0)</f>
        <v>0</v>
      </c>
      <c r="H40" s="27">
        <f>ROUND(SUM(F40:F40),0)</f>
        <v>0</v>
      </c>
      <c r="I40" s="27">
        <f>ROUND(SUM(F40:F40),0)</f>
        <v>0</v>
      </c>
      <c r="J40" s="133">
        <f>SUM(E40:I40)</f>
        <v>0</v>
      </c>
    </row>
    <row r="41" spans="1:16" ht="13" x14ac:dyDescent="0.3">
      <c r="A41" s="177"/>
      <c r="B41" s="178"/>
      <c r="C41" s="64"/>
      <c r="D41" s="2"/>
      <c r="E41" s="11"/>
      <c r="F41" s="11"/>
      <c r="G41" s="11"/>
      <c r="H41" s="11"/>
      <c r="I41" s="11"/>
      <c r="J41" s="94"/>
      <c r="L41" s="21"/>
      <c r="M41" s="22"/>
      <c r="N41" s="22"/>
    </row>
    <row r="42" spans="1:16" ht="13" x14ac:dyDescent="0.3">
      <c r="A42" s="177" t="s">
        <v>8</v>
      </c>
      <c r="B42" s="178"/>
      <c r="C42" s="105" t="s">
        <v>86</v>
      </c>
      <c r="D42" s="2"/>
      <c r="E42" s="11"/>
      <c r="F42" s="11"/>
      <c r="G42" s="11"/>
      <c r="H42" s="11"/>
      <c r="I42" s="11"/>
      <c r="J42" s="94"/>
      <c r="L42" s="21"/>
      <c r="M42" s="21"/>
      <c r="N42" s="21"/>
    </row>
    <row r="43" spans="1:16" x14ac:dyDescent="0.25">
      <c r="A43" s="175" t="s">
        <v>13</v>
      </c>
      <c r="B43" s="176"/>
      <c r="C43" s="62">
        <f>'Travel Budget Example'!A14</f>
        <v>0</v>
      </c>
      <c r="D43" s="4"/>
      <c r="E43" s="11">
        <f>ROUND('Travel Budget Example'!D14,0)</f>
        <v>0</v>
      </c>
      <c r="F43" s="11">
        <f>E43</f>
        <v>0</v>
      </c>
      <c r="G43" s="11">
        <f>E43</f>
        <v>0</v>
      </c>
      <c r="H43" s="11">
        <f>E43</f>
        <v>0</v>
      </c>
      <c r="I43" s="11">
        <f>F43</f>
        <v>0</v>
      </c>
      <c r="J43" s="98">
        <f>ROUND(SUM(E43:I43),0)</f>
        <v>0</v>
      </c>
      <c r="L43" s="21"/>
      <c r="M43" s="21"/>
      <c r="N43" s="21"/>
      <c r="O43" s="119" t="s">
        <v>112</v>
      </c>
    </row>
    <row r="44" spans="1:16" x14ac:dyDescent="0.25">
      <c r="A44" s="175" t="s">
        <v>14</v>
      </c>
      <c r="B44" s="176"/>
      <c r="C44" s="62">
        <f>'Travel Budget Example'!A28</f>
        <v>0</v>
      </c>
      <c r="D44" s="4"/>
      <c r="E44" s="11">
        <f>ROUND('Travel Budget Example'!D28,0)</f>
        <v>0</v>
      </c>
      <c r="F44" s="11">
        <f>E44</f>
        <v>0</v>
      </c>
      <c r="G44" s="11">
        <f>E44</f>
        <v>0</v>
      </c>
      <c r="H44" s="11">
        <f>E44</f>
        <v>0</v>
      </c>
      <c r="I44" s="11">
        <f>F44</f>
        <v>0</v>
      </c>
      <c r="J44" s="98">
        <f>ROUND(SUM(E44:I44),0)</f>
        <v>0</v>
      </c>
      <c r="L44" s="21"/>
      <c r="M44" s="21"/>
      <c r="N44" s="21"/>
      <c r="O44" s="119" t="s">
        <v>115</v>
      </c>
    </row>
    <row r="45" spans="1:16" ht="13" x14ac:dyDescent="0.3">
      <c r="A45" s="197" t="s">
        <v>25</v>
      </c>
      <c r="B45" s="198"/>
      <c r="C45" s="65"/>
      <c r="D45" s="116"/>
      <c r="E45" s="12">
        <f>ROUND(SUM(E43:E44),0)</f>
        <v>0</v>
      </c>
      <c r="F45" s="12">
        <f>ROUND(SUM(F43:F44),0)</f>
        <v>0</v>
      </c>
      <c r="G45" s="12">
        <f>ROUND(SUM(G43:G44),0)</f>
        <v>0</v>
      </c>
      <c r="H45" s="12">
        <f>ROUND(SUM(H43:H44),0)</f>
        <v>0</v>
      </c>
      <c r="I45" s="12">
        <f>ROUND(SUM(I43:I44),0)</f>
        <v>0</v>
      </c>
      <c r="J45" s="96">
        <f>ROUND(SUM(E45:I45),0)</f>
        <v>0</v>
      </c>
      <c r="L45" s="22"/>
      <c r="M45" s="22"/>
      <c r="N45" s="22"/>
    </row>
    <row r="46" spans="1:16" ht="13" x14ac:dyDescent="0.3">
      <c r="A46" s="199"/>
      <c r="B46" s="200"/>
      <c r="C46" s="65"/>
      <c r="D46" s="117"/>
      <c r="E46" s="12"/>
      <c r="F46" s="12"/>
      <c r="G46" s="12"/>
      <c r="H46" s="12"/>
      <c r="I46" s="12"/>
      <c r="J46" s="97"/>
      <c r="L46" s="22"/>
      <c r="M46" s="22"/>
      <c r="N46" s="22"/>
    </row>
    <row r="47" spans="1:16" ht="12.75" customHeight="1" x14ac:dyDescent="0.3">
      <c r="A47" s="177" t="s">
        <v>9</v>
      </c>
      <c r="B47" s="178"/>
      <c r="C47" s="64"/>
      <c r="D47" s="2"/>
      <c r="E47" s="11"/>
      <c r="F47" s="11"/>
      <c r="G47" s="11"/>
      <c r="H47" s="11"/>
      <c r="I47" s="11"/>
      <c r="J47" s="94"/>
      <c r="L47" s="21"/>
      <c r="M47" s="21"/>
      <c r="N47" s="21"/>
      <c r="O47" s="31" t="s">
        <v>63</v>
      </c>
    </row>
    <row r="48" spans="1:16" ht="12.75" customHeight="1" x14ac:dyDescent="0.3">
      <c r="A48" s="175" t="s">
        <v>15</v>
      </c>
      <c r="B48" s="176"/>
      <c r="C48" s="62"/>
      <c r="D48" s="4"/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98">
        <f>ROUND(SUM(E48:I48),0)</f>
        <v>0</v>
      </c>
      <c r="L48" s="21"/>
      <c r="M48" s="21"/>
      <c r="N48" s="21"/>
      <c r="O48" s="31" t="s">
        <v>64</v>
      </c>
    </row>
    <row r="49" spans="1:24" ht="12.75" customHeight="1" x14ac:dyDescent="0.3">
      <c r="A49" s="175" t="s">
        <v>16</v>
      </c>
      <c r="B49" s="176"/>
      <c r="C49" s="62"/>
      <c r="D49" s="4"/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98">
        <f t="shared" ref="J49:J62" si="22">ROUND(SUM(E49:I49),0)</f>
        <v>0</v>
      </c>
      <c r="L49" s="21"/>
      <c r="M49" s="21"/>
      <c r="N49" s="21"/>
      <c r="O49" s="31" t="s">
        <v>65</v>
      </c>
    </row>
    <row r="50" spans="1:24" ht="12.75" customHeight="1" x14ac:dyDescent="0.3">
      <c r="A50" s="175" t="s">
        <v>17</v>
      </c>
      <c r="B50" s="176"/>
      <c r="C50" s="62"/>
      <c r="D50" s="4"/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98">
        <f t="shared" si="22"/>
        <v>0</v>
      </c>
      <c r="L50" s="21"/>
      <c r="M50" s="21"/>
      <c r="N50" s="21"/>
      <c r="O50" s="31" t="s">
        <v>66</v>
      </c>
    </row>
    <row r="51" spans="1:24" ht="12.75" customHeight="1" x14ac:dyDescent="0.3">
      <c r="A51" s="175" t="s">
        <v>18</v>
      </c>
      <c r="B51" s="176"/>
      <c r="C51" s="62"/>
      <c r="D51" s="4"/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98">
        <f t="shared" si="22"/>
        <v>0</v>
      </c>
      <c r="L51" s="21"/>
      <c r="M51" s="21"/>
      <c r="N51" s="21"/>
      <c r="O51" s="31" t="s">
        <v>67</v>
      </c>
    </row>
    <row r="52" spans="1:24" ht="12.75" customHeight="1" x14ac:dyDescent="0.25">
      <c r="A52" s="175" t="s">
        <v>19</v>
      </c>
      <c r="B52" s="176"/>
      <c r="C52" s="62"/>
      <c r="D52" s="4"/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98">
        <f t="shared" si="22"/>
        <v>0</v>
      </c>
      <c r="L52" s="21"/>
      <c r="M52" s="21"/>
      <c r="N52" s="21"/>
    </row>
    <row r="53" spans="1:24" ht="12.75" customHeight="1" x14ac:dyDescent="0.3">
      <c r="A53" s="197" t="s">
        <v>24</v>
      </c>
      <c r="B53" s="198"/>
      <c r="C53" s="65"/>
      <c r="D53" s="116"/>
      <c r="E53" s="12">
        <f>ROUND(SUM(E48:E52),0)</f>
        <v>0</v>
      </c>
      <c r="F53" s="12">
        <f>ROUND(SUM(F48:F52),0)</f>
        <v>0</v>
      </c>
      <c r="G53" s="12">
        <f>ROUND(SUM(G48:G52),0)</f>
        <v>0</v>
      </c>
      <c r="H53" s="12">
        <f>ROUND(SUM(H48:H52),0)</f>
        <v>0</v>
      </c>
      <c r="I53" s="12">
        <f>ROUND(SUM(I48:I52),0)</f>
        <v>0</v>
      </c>
      <c r="J53" s="12">
        <f t="shared" si="22"/>
        <v>0</v>
      </c>
      <c r="L53" s="22"/>
      <c r="M53" s="21"/>
      <c r="N53" s="21"/>
      <c r="O53" s="61"/>
    </row>
    <row r="54" spans="1:24" ht="12.75" customHeight="1" x14ac:dyDescent="0.3">
      <c r="A54" s="199"/>
      <c r="B54" s="200"/>
      <c r="C54" s="65"/>
      <c r="D54" s="117"/>
      <c r="E54" s="12"/>
      <c r="F54" s="12"/>
      <c r="G54" s="12"/>
      <c r="H54" s="12"/>
      <c r="I54" s="12"/>
      <c r="J54" s="98"/>
      <c r="L54" s="22"/>
      <c r="M54" s="21"/>
      <c r="N54" s="21"/>
    </row>
    <row r="55" spans="1:24" ht="13" x14ac:dyDescent="0.3">
      <c r="A55" s="193" t="s">
        <v>10</v>
      </c>
      <c r="B55" s="194"/>
      <c r="C55" s="107"/>
      <c r="D55" s="5"/>
      <c r="E55" s="11"/>
      <c r="F55" s="11"/>
      <c r="G55" s="11"/>
      <c r="H55" s="11"/>
      <c r="I55" s="11"/>
      <c r="J55" s="98"/>
      <c r="L55" s="21"/>
      <c r="M55" s="21"/>
      <c r="N55" s="21"/>
    </row>
    <row r="56" spans="1:24" x14ac:dyDescent="0.25">
      <c r="A56" s="175" t="s">
        <v>20</v>
      </c>
      <c r="B56" s="176"/>
      <c r="C56" s="62"/>
      <c r="D56" s="4"/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98">
        <f t="shared" si="22"/>
        <v>0</v>
      </c>
      <c r="L56" s="21"/>
      <c r="M56" s="21"/>
      <c r="N56" s="21"/>
    </row>
    <row r="57" spans="1:24" x14ac:dyDescent="0.25">
      <c r="A57" s="175" t="s">
        <v>45</v>
      </c>
      <c r="B57" s="176"/>
      <c r="C57" s="62"/>
      <c r="D57" s="4"/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98">
        <f t="shared" si="22"/>
        <v>0</v>
      </c>
      <c r="L57" s="21"/>
      <c r="M57" s="21"/>
      <c r="N57" s="21"/>
    </row>
    <row r="58" spans="1:24" x14ac:dyDescent="0.25">
      <c r="A58" s="175" t="s">
        <v>21</v>
      </c>
      <c r="B58" s="176"/>
      <c r="C58" s="62"/>
      <c r="D58" s="4"/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98">
        <f t="shared" si="22"/>
        <v>0</v>
      </c>
      <c r="L58" s="21"/>
      <c r="M58" s="21"/>
      <c r="N58" s="21"/>
    </row>
    <row r="59" spans="1:24" x14ac:dyDescent="0.25">
      <c r="A59" s="175" t="s">
        <v>22</v>
      </c>
      <c r="B59" s="176"/>
      <c r="C59" s="62"/>
      <c r="D59" s="4"/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98">
        <f t="shared" si="22"/>
        <v>0</v>
      </c>
      <c r="L59" s="76" t="s">
        <v>38</v>
      </c>
      <c r="M59" s="76" t="s">
        <v>39</v>
      </c>
      <c r="N59" s="21"/>
      <c r="O59" s="119" t="s">
        <v>96</v>
      </c>
    </row>
    <row r="60" spans="1:24" ht="13" x14ac:dyDescent="0.3">
      <c r="A60" s="175" t="s">
        <v>28</v>
      </c>
      <c r="B60" s="176"/>
      <c r="C60" s="62">
        <f>C22</f>
        <v>0</v>
      </c>
      <c r="D60" s="4"/>
      <c r="E60" s="30">
        <f>ROUND((L60*1)*M60*C60,0)</f>
        <v>0</v>
      </c>
      <c r="F60" s="30">
        <f>E60</f>
        <v>0</v>
      </c>
      <c r="G60" s="30">
        <f>E60</f>
        <v>0</v>
      </c>
      <c r="H60" s="30">
        <f>E60</f>
        <v>0</v>
      </c>
      <c r="I60" s="30">
        <f>F60</f>
        <v>0</v>
      </c>
      <c r="J60" s="98">
        <f t="shared" si="22"/>
        <v>0</v>
      </c>
      <c r="L60" s="16">
        <f>369.65*1.05</f>
        <v>388.13249999999999</v>
      </c>
      <c r="M60" s="9">
        <v>24</v>
      </c>
      <c r="N60" s="23"/>
      <c r="O60" s="31" t="s">
        <v>95</v>
      </c>
      <c r="X60" s="70" t="s">
        <v>77</v>
      </c>
    </row>
    <row r="61" spans="1:24" ht="13" x14ac:dyDescent="0.3">
      <c r="A61" s="175" t="s">
        <v>80</v>
      </c>
      <c r="B61" s="176"/>
      <c r="C61" s="63"/>
      <c r="D61" s="4"/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98">
        <f t="shared" si="22"/>
        <v>0</v>
      </c>
      <c r="N61" s="24"/>
      <c r="O61" s="31" t="s">
        <v>69</v>
      </c>
    </row>
    <row r="62" spans="1:24" ht="13" x14ac:dyDescent="0.3">
      <c r="A62" s="197" t="s">
        <v>23</v>
      </c>
      <c r="B62" s="198"/>
      <c r="C62" s="65"/>
      <c r="D62" s="116"/>
      <c r="E62" s="12">
        <f>ROUND(SUM(E56:E61),0)</f>
        <v>0</v>
      </c>
      <c r="F62" s="12">
        <f>ROUND(SUM(F56:F61),0)</f>
        <v>0</v>
      </c>
      <c r="G62" s="12">
        <f>ROUND(SUM(G56:G61),0)</f>
        <v>0</v>
      </c>
      <c r="H62" s="12">
        <f>ROUND(SUM(H56:H61),0)</f>
        <v>0</v>
      </c>
      <c r="I62" s="12">
        <f>ROUND(SUM(I56:I61),0)</f>
        <v>0</v>
      </c>
      <c r="J62" s="12">
        <f t="shared" si="22"/>
        <v>0</v>
      </c>
      <c r="L62" s="22"/>
      <c r="M62" s="22"/>
      <c r="N62" s="21"/>
    </row>
    <row r="63" spans="1:24" ht="13" x14ac:dyDescent="0.3">
      <c r="A63" s="99"/>
      <c r="B63" s="85"/>
      <c r="C63" s="84"/>
      <c r="D63" s="118"/>
      <c r="E63" s="86"/>
      <c r="F63" s="86"/>
      <c r="G63" s="86"/>
      <c r="H63" s="86"/>
      <c r="I63" s="86"/>
      <c r="J63" s="100"/>
      <c r="L63" s="22"/>
      <c r="M63" s="22"/>
      <c r="N63" s="21"/>
    </row>
    <row r="64" spans="1:24" ht="13.5" thickBot="1" x14ac:dyDescent="0.35">
      <c r="A64" s="215" t="s">
        <v>11</v>
      </c>
      <c r="B64" s="216"/>
      <c r="C64" s="66"/>
      <c r="D64" s="66"/>
      <c r="E64" s="13">
        <f>ROUND(E35+E40+E45+E53+E62,0)</f>
        <v>0</v>
      </c>
      <c r="F64" s="13">
        <f>ROUND(F35+F40+F45+F53+F62,0)</f>
        <v>0</v>
      </c>
      <c r="G64" s="13">
        <f>ROUND(G35+G40+G45+G53+G62,0)</f>
        <v>0</v>
      </c>
      <c r="H64" s="13">
        <f>ROUND(H35+H40+H45+H53+H62,0)</f>
        <v>0</v>
      </c>
      <c r="I64" s="13">
        <f>ROUND(I35+I40+I45+I53+I62,0)</f>
        <v>0</v>
      </c>
      <c r="J64" s="101">
        <f>ROUND(SUM(E64:I64),0)</f>
        <v>0</v>
      </c>
      <c r="L64" s="22"/>
      <c r="M64" s="22"/>
      <c r="N64" s="22"/>
      <c r="O64" s="3"/>
    </row>
    <row r="65" spans="1:15" s="3" customFormat="1" ht="13" x14ac:dyDescent="0.3">
      <c r="A65" s="203" t="s">
        <v>97</v>
      </c>
      <c r="B65" s="204"/>
      <c r="C65" s="108"/>
      <c r="D65" s="8"/>
      <c r="E65" s="28">
        <f>ROUND(E64-E40-E59-E60,0)</f>
        <v>0</v>
      </c>
      <c r="F65" s="28">
        <f>ROUND(F64-F40-F59-F60,0)</f>
        <v>0</v>
      </c>
      <c r="G65" s="28">
        <f>ROUND(G64-G40-G59-G60,0)</f>
        <v>0</v>
      </c>
      <c r="H65" s="28">
        <f>ROUND(H64-H40-H59-H60,0)</f>
        <v>0</v>
      </c>
      <c r="I65" s="28">
        <f>ROUND(I64-I40-I59-I60,0)</f>
        <v>0</v>
      </c>
      <c r="J65" s="102">
        <f>ROUND(SUM(E65:I65),0)</f>
        <v>0</v>
      </c>
      <c r="K65" s="1"/>
      <c r="L65" s="21"/>
      <c r="M65" s="21"/>
      <c r="N65" s="21"/>
      <c r="O65" s="31" t="s">
        <v>70</v>
      </c>
    </row>
    <row r="66" spans="1:15" ht="13.5" thickBot="1" x14ac:dyDescent="0.35">
      <c r="A66" s="205" t="s">
        <v>40</v>
      </c>
      <c r="B66" s="206"/>
      <c r="C66" s="109">
        <v>0.52</v>
      </c>
      <c r="D66" s="10"/>
      <c r="E66" s="14">
        <f>ROUND(E65*$C$66,0)</f>
        <v>0</v>
      </c>
      <c r="F66" s="14">
        <f>ROUND(F65*$C$66,0)</f>
        <v>0</v>
      </c>
      <c r="G66" s="14">
        <f>ROUND(G65*$C$66,0)</f>
        <v>0</v>
      </c>
      <c r="H66" s="14">
        <f>ROUND(H65*$C$66,0)</f>
        <v>0</v>
      </c>
      <c r="I66" s="14">
        <f>ROUND(I65*$C$66,0)</f>
        <v>0</v>
      </c>
      <c r="J66" s="103">
        <f>ROUND(SUM(E66:I66),0)</f>
        <v>0</v>
      </c>
      <c r="L66" s="22"/>
      <c r="M66" s="21"/>
      <c r="N66" s="21"/>
      <c r="O66" s="31" t="s">
        <v>71</v>
      </c>
    </row>
    <row r="67" spans="1:15" ht="13.5" thickBot="1" x14ac:dyDescent="0.35">
      <c r="A67" s="207" t="s">
        <v>12</v>
      </c>
      <c r="B67" s="208"/>
      <c r="C67" s="75"/>
      <c r="D67" s="75"/>
      <c r="E67" s="15">
        <f>ROUND(E66+E64,0)</f>
        <v>0</v>
      </c>
      <c r="F67" s="15">
        <f>ROUND(F66+F64,0)</f>
        <v>0</v>
      </c>
      <c r="G67" s="15">
        <f>ROUND(G66+G64,0)</f>
        <v>0</v>
      </c>
      <c r="H67" s="15">
        <f>ROUND(H66+H64,0)</f>
        <v>0</v>
      </c>
      <c r="I67" s="15">
        <f>ROUND(I66+I64,0)</f>
        <v>0</v>
      </c>
      <c r="J67" s="104">
        <f>ROUND(SUM(E67:I67),0)</f>
        <v>0</v>
      </c>
      <c r="L67" s="22"/>
      <c r="M67" s="22"/>
      <c r="N67" s="22"/>
      <c r="O67" s="31" t="s">
        <v>72</v>
      </c>
    </row>
    <row r="68" spans="1:15" ht="12.75" customHeight="1" thickBot="1" x14ac:dyDescent="0.35">
      <c r="A68" s="209" t="s">
        <v>27</v>
      </c>
      <c r="B68" s="210"/>
      <c r="C68" s="210"/>
      <c r="D68" s="210"/>
      <c r="E68" s="210"/>
      <c r="F68" s="210"/>
      <c r="G68" s="210"/>
      <c r="H68" s="210"/>
      <c r="I68" s="211"/>
      <c r="J68" s="173">
        <f>J67</f>
        <v>0</v>
      </c>
      <c r="O68" s="31" t="s">
        <v>73</v>
      </c>
    </row>
    <row r="69" spans="1:15" ht="12.75" customHeight="1" x14ac:dyDescent="0.25">
      <c r="E69"/>
      <c r="F69"/>
      <c r="G69"/>
      <c r="H69"/>
      <c r="I69"/>
    </row>
    <row r="70" spans="1:15" x14ac:dyDescent="0.25">
      <c r="E70"/>
      <c r="F70"/>
      <c r="G70"/>
      <c r="H70"/>
      <c r="I70"/>
    </row>
    <row r="71" spans="1:15" ht="13" x14ac:dyDescent="0.3">
      <c r="A71" s="31" t="s">
        <v>49</v>
      </c>
      <c r="B71" s="31"/>
      <c r="C71" s="32"/>
      <c r="D71" s="32"/>
      <c r="E71" s="31"/>
      <c r="F71" s="31"/>
      <c r="G71" s="31"/>
      <c r="H71" s="31"/>
      <c r="I71" s="31"/>
      <c r="J71" s="31"/>
    </row>
    <row r="72" spans="1:15" ht="13" x14ac:dyDescent="0.3">
      <c r="A72" s="32" t="s">
        <v>81</v>
      </c>
      <c r="B72" s="32"/>
      <c r="C72" s="32"/>
      <c r="D72" s="32"/>
      <c r="E72" s="31"/>
      <c r="F72" s="31"/>
      <c r="G72" s="31"/>
      <c r="H72" s="31"/>
      <c r="I72" s="31"/>
      <c r="J72" s="31"/>
    </row>
    <row r="73" spans="1:15" x14ac:dyDescent="0.25">
      <c r="A73" s="120" t="s">
        <v>82</v>
      </c>
      <c r="E73"/>
      <c r="F73"/>
      <c r="G73"/>
      <c r="H73"/>
      <c r="I73"/>
    </row>
    <row r="74" spans="1:15" x14ac:dyDescent="0.25">
      <c r="E74"/>
      <c r="F74"/>
      <c r="G74"/>
      <c r="H74"/>
      <c r="I74"/>
    </row>
    <row r="75" spans="1:15" x14ac:dyDescent="0.25">
      <c r="E75"/>
      <c r="F75"/>
      <c r="G75"/>
      <c r="H75"/>
      <c r="I75"/>
    </row>
    <row r="76" spans="1:15" x14ac:dyDescent="0.25">
      <c r="E76"/>
      <c r="F76"/>
      <c r="G76"/>
      <c r="H76"/>
      <c r="I76"/>
    </row>
    <row r="77" spans="1:15" x14ac:dyDescent="0.25">
      <c r="E77"/>
      <c r="F77"/>
      <c r="G77"/>
      <c r="H77"/>
      <c r="I77"/>
    </row>
    <row r="78" spans="1:15" x14ac:dyDescent="0.25">
      <c r="E78"/>
      <c r="F78"/>
      <c r="G78"/>
      <c r="H78"/>
      <c r="I78"/>
    </row>
    <row r="79" spans="1:15" x14ac:dyDescent="0.25">
      <c r="E79"/>
      <c r="F79"/>
      <c r="G79"/>
      <c r="H79"/>
      <c r="I79"/>
    </row>
    <row r="80" spans="1:15" x14ac:dyDescent="0.25">
      <c r="E80"/>
      <c r="F80"/>
      <c r="G80"/>
      <c r="H80"/>
      <c r="I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</sheetData>
  <sheetProtection selectLockedCells="1" selectUnlockedCells="1"/>
  <mergeCells count="57">
    <mergeCell ref="A68:I68"/>
    <mergeCell ref="A62:B62"/>
    <mergeCell ref="A64:B64"/>
    <mergeCell ref="A65:B65"/>
    <mergeCell ref="A66:B66"/>
    <mergeCell ref="A67:B67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49:B49"/>
    <mergeCell ref="A35:B35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22:B22"/>
    <mergeCell ref="A1:J1"/>
    <mergeCell ref="A7:J7"/>
    <mergeCell ref="L7:M7"/>
    <mergeCell ref="A8:B10"/>
    <mergeCell ref="E8:J8"/>
    <mergeCell ref="L10:M10"/>
    <mergeCell ref="A11:B11"/>
    <mergeCell ref="A18:B18"/>
    <mergeCell ref="A19:B19"/>
    <mergeCell ref="A20:B20"/>
    <mergeCell ref="A21:B21"/>
  </mergeCells>
  <phoneticPr fontId="3" type="noConversion"/>
  <hyperlinks>
    <hyperlink ref="X60" r:id="rId1" display="https://studentaccounts.ucf.edu/tf-graduate/" xr:uid="{45C24A4D-E613-4AF0-A683-F60F43253689}"/>
    <hyperlink ref="R26" r:id="rId2" display="https://hr.ucf.edu/document/payroll-guidelines/" xr:uid="{5B6D62DC-82B9-4C8A-9C68-18D36775A7FD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E188-C42E-4E4B-A2F7-7AB55D6B55F1}">
  <sheetPr>
    <pageSetUpPr fitToPage="1"/>
  </sheetPr>
  <dimension ref="A1:Y604"/>
  <sheetViews>
    <sheetView zoomScale="90" zoomScaleNormal="90" workbookViewId="0">
      <selection sqref="A1:J1"/>
    </sheetView>
  </sheetViews>
  <sheetFormatPr defaultColWidth="9.1796875"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9" width="12.81640625" style="7" customWidth="1"/>
    <col min="10" max="10" width="12.81640625" customWidth="1"/>
    <col min="11" max="11" width="5.7265625" customWidth="1"/>
    <col min="12" max="12" width="12.54296875" customWidth="1"/>
    <col min="13" max="13" width="10.453125" customWidth="1"/>
    <col min="14" max="14" width="5.54296875" customWidth="1"/>
    <col min="15" max="15" width="12.26953125" customWidth="1"/>
    <col min="16" max="16" width="10.7265625" customWidth="1"/>
    <col min="17" max="17" width="11.1796875" customWidth="1"/>
    <col min="18" max="19" width="10.81640625" customWidth="1"/>
    <col min="20" max="20" width="9.7265625" customWidth="1"/>
    <col min="21" max="21" width="10.1796875" customWidth="1"/>
    <col min="22" max="23" width="10.7265625" customWidth="1"/>
    <col min="24" max="24" width="10.1796875" customWidth="1"/>
    <col min="25" max="25" width="10" customWidth="1"/>
  </cols>
  <sheetData>
    <row r="1" spans="1:25" ht="14" x14ac:dyDescent="0.3">
      <c r="A1" s="174" t="s">
        <v>84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25" ht="13" x14ac:dyDescent="0.25">
      <c r="A2" s="40" t="s">
        <v>75</v>
      </c>
      <c r="B2" s="71"/>
      <c r="C2" s="71"/>
      <c r="D2" s="71"/>
      <c r="E2" s="71"/>
      <c r="F2" s="71"/>
      <c r="G2" s="71"/>
      <c r="H2" s="71"/>
      <c r="I2" s="71"/>
      <c r="J2" s="71"/>
    </row>
    <row r="3" spans="1:25" ht="13" x14ac:dyDescent="0.25">
      <c r="A3" s="40" t="s">
        <v>78</v>
      </c>
      <c r="B3" s="71"/>
      <c r="C3" s="40" t="s">
        <v>98</v>
      </c>
      <c r="E3" s="70"/>
      <c r="F3" s="70"/>
      <c r="G3" s="70"/>
      <c r="H3" s="70"/>
      <c r="I3" s="70"/>
    </row>
    <row r="4" spans="1:25" ht="12.75" customHeight="1" x14ac:dyDescent="0.25">
      <c r="A4" s="42" t="s">
        <v>35</v>
      </c>
      <c r="B4" s="72"/>
      <c r="C4" s="72"/>
      <c r="D4" s="72"/>
      <c r="E4" s="72"/>
      <c r="F4" s="72"/>
      <c r="G4" s="72"/>
      <c r="H4" s="72"/>
      <c r="I4" s="72"/>
      <c r="J4" s="72"/>
    </row>
    <row r="5" spans="1:25" ht="12.75" customHeight="1" x14ac:dyDescent="0.25">
      <c r="A5" s="42" t="s">
        <v>76</v>
      </c>
      <c r="B5" s="72"/>
      <c r="C5" s="72"/>
      <c r="D5" s="72"/>
      <c r="E5" s="72"/>
      <c r="F5" s="72"/>
      <c r="G5" s="72"/>
      <c r="H5" s="72"/>
      <c r="I5" s="72"/>
      <c r="J5" s="72"/>
      <c r="O5" s="36"/>
    </row>
    <row r="6" spans="1:25" ht="16" thickBot="1" x14ac:dyDescent="0.3">
      <c r="E6"/>
      <c r="F6"/>
      <c r="G6"/>
      <c r="H6"/>
      <c r="I6"/>
      <c r="O6" s="36"/>
    </row>
    <row r="7" spans="1:25" ht="15.5" x14ac:dyDescent="0.3">
      <c r="A7" s="179" t="s">
        <v>0</v>
      </c>
      <c r="B7" s="180"/>
      <c r="C7" s="180"/>
      <c r="D7" s="180"/>
      <c r="E7" s="180"/>
      <c r="F7" s="181"/>
      <c r="G7" s="181"/>
      <c r="H7" s="181"/>
      <c r="I7" s="181"/>
      <c r="J7" s="182"/>
      <c r="L7" s="212" t="s">
        <v>79</v>
      </c>
      <c r="M7" s="213"/>
      <c r="O7" s="74" t="s">
        <v>68</v>
      </c>
    </row>
    <row r="8" spans="1:25" ht="13" x14ac:dyDescent="0.3">
      <c r="A8" s="183" t="s">
        <v>1</v>
      </c>
      <c r="B8" s="184"/>
      <c r="C8" s="112"/>
      <c r="D8" s="110"/>
      <c r="E8" s="184" t="s">
        <v>2</v>
      </c>
      <c r="F8" s="185"/>
      <c r="G8" s="185"/>
      <c r="H8" s="185"/>
      <c r="I8" s="185"/>
      <c r="J8" s="186"/>
      <c r="O8" s="119" t="s">
        <v>99</v>
      </c>
    </row>
    <row r="9" spans="1:25" ht="13" x14ac:dyDescent="0.3">
      <c r="A9" s="183"/>
      <c r="B9" s="184"/>
      <c r="C9" s="113"/>
      <c r="D9" s="111"/>
      <c r="E9" s="38" t="s">
        <v>3</v>
      </c>
      <c r="F9" s="38" t="s">
        <v>118</v>
      </c>
      <c r="G9" s="38" t="s">
        <v>121</v>
      </c>
      <c r="H9" s="38" t="s">
        <v>122</v>
      </c>
      <c r="I9" s="38" t="s">
        <v>123</v>
      </c>
      <c r="J9" s="87" t="s">
        <v>4</v>
      </c>
      <c r="O9" s="119" t="s">
        <v>100</v>
      </c>
    </row>
    <row r="10" spans="1:25" s="1" customFormat="1" ht="13" x14ac:dyDescent="0.3">
      <c r="A10" s="183"/>
      <c r="B10" s="184"/>
      <c r="C10" s="39" t="s">
        <v>51</v>
      </c>
      <c r="D10" s="78" t="s">
        <v>52</v>
      </c>
      <c r="E10" s="39" t="s">
        <v>41</v>
      </c>
      <c r="F10" s="39" t="s">
        <v>41</v>
      </c>
      <c r="G10" s="39" t="s">
        <v>41</v>
      </c>
      <c r="H10" s="39" t="s">
        <v>41</v>
      </c>
      <c r="I10" s="39" t="s">
        <v>41</v>
      </c>
      <c r="J10" s="88" t="s">
        <v>41</v>
      </c>
      <c r="L10" s="214"/>
      <c r="M10" s="214"/>
      <c r="N10" s="26"/>
      <c r="O10" s="41" t="s">
        <v>101</v>
      </c>
      <c r="P10" s="41" t="s">
        <v>101</v>
      </c>
      <c r="Q10" s="41" t="s">
        <v>101</v>
      </c>
      <c r="R10" s="41" t="s">
        <v>101</v>
      </c>
      <c r="S10" s="41" t="s">
        <v>101</v>
      </c>
      <c r="U10" s="41" t="s">
        <v>53</v>
      </c>
      <c r="V10" s="41" t="s">
        <v>53</v>
      </c>
      <c r="W10" s="41" t="s">
        <v>53</v>
      </c>
      <c r="X10" s="41" t="s">
        <v>53</v>
      </c>
      <c r="Y10" s="41" t="s">
        <v>53</v>
      </c>
    </row>
    <row r="11" spans="1:25" ht="13" x14ac:dyDescent="0.3">
      <c r="A11" s="177" t="s">
        <v>5</v>
      </c>
      <c r="B11" s="178"/>
      <c r="C11" s="64"/>
      <c r="D11" s="2"/>
      <c r="E11" s="6"/>
      <c r="F11" s="6"/>
      <c r="G11" s="6"/>
      <c r="H11" s="6"/>
      <c r="I11" s="6"/>
      <c r="J11" s="89"/>
      <c r="L11" s="76" t="s">
        <v>36</v>
      </c>
      <c r="M11" s="76" t="s">
        <v>37</v>
      </c>
      <c r="N11" s="21"/>
      <c r="O11" s="139" t="s">
        <v>3</v>
      </c>
      <c r="P11" s="139" t="s">
        <v>118</v>
      </c>
      <c r="Q11" s="139" t="s">
        <v>121</v>
      </c>
      <c r="R11" s="139" t="s">
        <v>122</v>
      </c>
      <c r="S11" s="139" t="s">
        <v>123</v>
      </c>
      <c r="U11" s="139" t="s">
        <v>3</v>
      </c>
      <c r="V11" s="139" t="s">
        <v>118</v>
      </c>
      <c r="W11" s="139" t="s">
        <v>121</v>
      </c>
      <c r="X11" s="139" t="s">
        <v>122</v>
      </c>
      <c r="Y11" s="139" t="s">
        <v>123</v>
      </c>
    </row>
    <row r="12" spans="1:25" x14ac:dyDescent="0.25">
      <c r="A12" s="90"/>
      <c r="B12" s="73"/>
      <c r="C12" s="80">
        <f>D12*M12</f>
        <v>0</v>
      </c>
      <c r="D12" s="115">
        <v>0</v>
      </c>
      <c r="E12" s="27">
        <f t="shared" ref="E12:E17" si="0">ROUND(L12/M12*C12,0)</f>
        <v>0</v>
      </c>
      <c r="F12" s="27">
        <f>E12*1.035</f>
        <v>0</v>
      </c>
      <c r="G12" s="27">
        <f t="shared" ref="G12:I12" si="1">F12*1.035</f>
        <v>0</v>
      </c>
      <c r="H12" s="27">
        <f t="shared" si="1"/>
        <v>0</v>
      </c>
      <c r="I12" s="27">
        <f t="shared" si="1"/>
        <v>0</v>
      </c>
      <c r="J12" s="91">
        <f>ROUND(SUM(E12:I12),0)</f>
        <v>0</v>
      </c>
      <c r="L12" s="17">
        <v>0</v>
      </c>
      <c r="M12" s="9">
        <v>9</v>
      </c>
      <c r="N12" s="37"/>
      <c r="O12" s="141">
        <f t="shared" ref="O12:O16" si="2">L12</f>
        <v>0</v>
      </c>
      <c r="P12" s="149">
        <f t="shared" ref="P12:S12" si="3">O12*1.035</f>
        <v>0</v>
      </c>
      <c r="Q12" s="142">
        <f t="shared" si="3"/>
        <v>0</v>
      </c>
      <c r="R12" s="149">
        <f t="shared" si="3"/>
        <v>0</v>
      </c>
      <c r="S12" s="143">
        <f t="shared" si="3"/>
        <v>0</v>
      </c>
      <c r="U12" s="151" t="e">
        <f t="shared" ref="U12:U16" si="4">SUM(E12/O12)</f>
        <v>#DIV/0!</v>
      </c>
      <c r="V12" s="159" t="e">
        <f t="shared" ref="V12:V16" si="5">SUM(F12/P12)</f>
        <v>#DIV/0!</v>
      </c>
      <c r="W12" s="152" t="e">
        <f t="shared" ref="W12:W16" si="6">SUM(G12/Q12)</f>
        <v>#DIV/0!</v>
      </c>
      <c r="X12" s="159" t="e">
        <f t="shared" ref="X12:X16" si="7">SUM(H12/R12)</f>
        <v>#DIV/0!</v>
      </c>
      <c r="Y12" s="153" t="e">
        <f t="shared" ref="Y12:Y16" si="8">SUM(I12/S12)</f>
        <v>#DIV/0!</v>
      </c>
    </row>
    <row r="13" spans="1:25" x14ac:dyDescent="0.25">
      <c r="A13" s="90"/>
      <c r="B13" s="73"/>
      <c r="C13" s="80">
        <f t="shared" ref="C13:C15" si="9">D13*M13</f>
        <v>0</v>
      </c>
      <c r="D13" s="115">
        <v>0</v>
      </c>
      <c r="E13" s="27">
        <f t="shared" si="0"/>
        <v>0</v>
      </c>
      <c r="F13" s="27">
        <f t="shared" ref="F13:F17" si="10">E13*1.035</f>
        <v>0</v>
      </c>
      <c r="G13" s="27">
        <f t="shared" ref="G13:I13" si="11">F13*1.035</f>
        <v>0</v>
      </c>
      <c r="H13" s="27">
        <f t="shared" si="11"/>
        <v>0</v>
      </c>
      <c r="I13" s="27">
        <f t="shared" si="11"/>
        <v>0</v>
      </c>
      <c r="J13" s="91">
        <f t="shared" ref="J13:J17" si="12">ROUND(SUM(E13:I13),0)</f>
        <v>0</v>
      </c>
      <c r="L13" s="17">
        <v>0</v>
      </c>
      <c r="M13" s="9">
        <v>9</v>
      </c>
      <c r="N13" s="37"/>
      <c r="O13" s="144">
        <f t="shared" si="2"/>
        <v>0</v>
      </c>
      <c r="P13" s="121">
        <f t="shared" ref="P13:S13" si="13">O13*1.035</f>
        <v>0</v>
      </c>
      <c r="Q13" s="140">
        <f t="shared" si="13"/>
        <v>0</v>
      </c>
      <c r="R13" s="121">
        <f t="shared" si="13"/>
        <v>0</v>
      </c>
      <c r="S13" s="145">
        <f t="shared" si="13"/>
        <v>0</v>
      </c>
      <c r="U13" s="154" t="e">
        <f t="shared" si="4"/>
        <v>#DIV/0!</v>
      </c>
      <c r="V13" s="68" t="e">
        <f t="shared" si="5"/>
        <v>#DIV/0!</v>
      </c>
      <c r="W13" s="150" t="e">
        <f t="shared" si="6"/>
        <v>#DIV/0!</v>
      </c>
      <c r="X13" s="68" t="e">
        <f t="shared" si="7"/>
        <v>#DIV/0!</v>
      </c>
      <c r="Y13" s="155" t="e">
        <f t="shared" si="8"/>
        <v>#DIV/0!</v>
      </c>
    </row>
    <row r="14" spans="1:25" x14ac:dyDescent="0.25">
      <c r="A14" s="90"/>
      <c r="B14" s="73"/>
      <c r="C14" s="80">
        <f t="shared" si="9"/>
        <v>0</v>
      </c>
      <c r="D14" s="115">
        <v>0</v>
      </c>
      <c r="E14" s="27">
        <f t="shared" si="0"/>
        <v>0</v>
      </c>
      <c r="F14" s="27">
        <f t="shared" si="10"/>
        <v>0</v>
      </c>
      <c r="G14" s="27">
        <f t="shared" ref="G14:I14" si="14">F14*1.035</f>
        <v>0</v>
      </c>
      <c r="H14" s="27">
        <f t="shared" si="14"/>
        <v>0</v>
      </c>
      <c r="I14" s="27">
        <f t="shared" si="14"/>
        <v>0</v>
      </c>
      <c r="J14" s="91">
        <f t="shared" si="12"/>
        <v>0</v>
      </c>
      <c r="L14" s="17">
        <v>0</v>
      </c>
      <c r="M14" s="9">
        <v>9</v>
      </c>
      <c r="N14" s="21"/>
      <c r="O14" s="144">
        <f t="shared" si="2"/>
        <v>0</v>
      </c>
      <c r="P14" s="121">
        <f t="shared" ref="P14:S14" si="15">O14*1.035</f>
        <v>0</v>
      </c>
      <c r="Q14" s="140">
        <f t="shared" si="15"/>
        <v>0</v>
      </c>
      <c r="R14" s="121">
        <f t="shared" si="15"/>
        <v>0</v>
      </c>
      <c r="S14" s="145">
        <f t="shared" si="15"/>
        <v>0</v>
      </c>
      <c r="U14" s="154" t="e">
        <f t="shared" si="4"/>
        <v>#DIV/0!</v>
      </c>
      <c r="V14" s="68" t="e">
        <f t="shared" si="5"/>
        <v>#DIV/0!</v>
      </c>
      <c r="W14" s="150" t="e">
        <f t="shared" si="6"/>
        <v>#DIV/0!</v>
      </c>
      <c r="X14" s="68" t="e">
        <f t="shared" si="7"/>
        <v>#DIV/0!</v>
      </c>
      <c r="Y14" s="155" t="e">
        <f t="shared" si="8"/>
        <v>#DIV/0!</v>
      </c>
    </row>
    <row r="15" spans="1:25" x14ac:dyDescent="0.25">
      <c r="A15" s="90"/>
      <c r="B15" s="73"/>
      <c r="C15" s="80">
        <f t="shared" si="9"/>
        <v>0</v>
      </c>
      <c r="D15" s="115">
        <v>0</v>
      </c>
      <c r="E15" s="27">
        <f t="shared" si="0"/>
        <v>0</v>
      </c>
      <c r="F15" s="27">
        <f t="shared" si="10"/>
        <v>0</v>
      </c>
      <c r="G15" s="27">
        <f t="shared" ref="G15:I15" si="16">F15*1.035</f>
        <v>0</v>
      </c>
      <c r="H15" s="27">
        <f t="shared" si="16"/>
        <v>0</v>
      </c>
      <c r="I15" s="27">
        <f t="shared" si="16"/>
        <v>0</v>
      </c>
      <c r="J15" s="91">
        <f t="shared" si="12"/>
        <v>0</v>
      </c>
      <c r="L15" s="17">
        <v>0</v>
      </c>
      <c r="M15" s="9">
        <v>9</v>
      </c>
      <c r="N15" s="21"/>
      <c r="O15" s="144">
        <f t="shared" si="2"/>
        <v>0</v>
      </c>
      <c r="P15" s="121">
        <f t="shared" ref="P15:S15" si="17">O15*1.035</f>
        <v>0</v>
      </c>
      <c r="Q15" s="140">
        <f t="shared" si="17"/>
        <v>0</v>
      </c>
      <c r="R15" s="121">
        <f t="shared" si="17"/>
        <v>0</v>
      </c>
      <c r="S15" s="145">
        <f t="shared" si="17"/>
        <v>0</v>
      </c>
      <c r="U15" s="154" t="e">
        <f t="shared" si="4"/>
        <v>#DIV/0!</v>
      </c>
      <c r="V15" s="68" t="e">
        <f t="shared" si="5"/>
        <v>#DIV/0!</v>
      </c>
      <c r="W15" s="150" t="e">
        <f t="shared" si="6"/>
        <v>#DIV/0!</v>
      </c>
      <c r="X15" s="68" t="e">
        <f t="shared" si="7"/>
        <v>#DIV/0!</v>
      </c>
      <c r="Y15" s="155" t="e">
        <f t="shared" si="8"/>
        <v>#DIV/0!</v>
      </c>
    </row>
    <row r="16" spans="1:25" x14ac:dyDescent="0.25">
      <c r="A16" s="90"/>
      <c r="B16" s="73"/>
      <c r="C16" s="80">
        <f t="shared" ref="C16:C17" si="18">D16*M16</f>
        <v>0</v>
      </c>
      <c r="D16" s="115">
        <v>0</v>
      </c>
      <c r="E16" s="27">
        <f t="shared" si="0"/>
        <v>0</v>
      </c>
      <c r="F16" s="27">
        <f t="shared" si="10"/>
        <v>0</v>
      </c>
      <c r="G16" s="27">
        <f t="shared" ref="G16:I16" si="19">F16*1.035</f>
        <v>0</v>
      </c>
      <c r="H16" s="27">
        <f t="shared" si="19"/>
        <v>0</v>
      </c>
      <c r="I16" s="27">
        <f t="shared" si="19"/>
        <v>0</v>
      </c>
      <c r="J16" s="91">
        <f t="shared" si="12"/>
        <v>0</v>
      </c>
      <c r="L16" s="17">
        <v>0</v>
      </c>
      <c r="M16" s="9">
        <v>9</v>
      </c>
      <c r="N16" s="21"/>
      <c r="O16" s="144">
        <f t="shared" si="2"/>
        <v>0</v>
      </c>
      <c r="P16" s="121">
        <f t="shared" ref="P16:S16" si="20">O16*1.035</f>
        <v>0</v>
      </c>
      <c r="Q16" s="140">
        <f t="shared" si="20"/>
        <v>0</v>
      </c>
      <c r="R16" s="121">
        <f t="shared" si="20"/>
        <v>0</v>
      </c>
      <c r="S16" s="145">
        <f t="shared" si="20"/>
        <v>0</v>
      </c>
      <c r="U16" s="154" t="e">
        <f t="shared" si="4"/>
        <v>#DIV/0!</v>
      </c>
      <c r="V16" s="68" t="e">
        <f t="shared" si="5"/>
        <v>#DIV/0!</v>
      </c>
      <c r="W16" s="150" t="e">
        <f t="shared" si="6"/>
        <v>#DIV/0!</v>
      </c>
      <c r="X16" s="68" t="e">
        <f t="shared" si="7"/>
        <v>#DIV/0!</v>
      </c>
      <c r="Y16" s="155" t="e">
        <f t="shared" si="8"/>
        <v>#DIV/0!</v>
      </c>
    </row>
    <row r="17" spans="1:25" ht="13" x14ac:dyDescent="0.3">
      <c r="A17" s="90"/>
      <c r="B17" s="73" t="s">
        <v>107</v>
      </c>
      <c r="C17" s="80">
        <f t="shared" si="18"/>
        <v>0</v>
      </c>
      <c r="D17" s="115">
        <v>0</v>
      </c>
      <c r="E17" s="27">
        <f t="shared" si="0"/>
        <v>0</v>
      </c>
      <c r="F17" s="27">
        <f t="shared" si="10"/>
        <v>0</v>
      </c>
      <c r="G17" s="27">
        <f>F17*1.035</f>
        <v>0</v>
      </c>
      <c r="H17" s="27">
        <f>G17*1.035</f>
        <v>0</v>
      </c>
      <c r="I17" s="27">
        <f>H17*1.035</f>
        <v>0</v>
      </c>
      <c r="J17" s="91">
        <f t="shared" si="12"/>
        <v>0</v>
      </c>
      <c r="L17" s="17">
        <v>100000</v>
      </c>
      <c r="M17" s="9">
        <v>9</v>
      </c>
      <c r="N17" s="21"/>
      <c r="O17" s="146">
        <f t="shared" ref="O17" si="21">L17</f>
        <v>100000</v>
      </c>
      <c r="P17" s="122">
        <f>O17*1.035</f>
        <v>103499.99999999999</v>
      </c>
      <c r="Q17" s="147">
        <f>P17*1.035</f>
        <v>107122.49999999997</v>
      </c>
      <c r="R17" s="122">
        <f>Q17*1.035</f>
        <v>110871.78749999996</v>
      </c>
      <c r="S17" s="148">
        <f>R17*1.035</f>
        <v>114752.30006249995</v>
      </c>
      <c r="U17" s="156">
        <f t="shared" ref="U17" si="22">SUM(E17/O17)</f>
        <v>0</v>
      </c>
      <c r="V17" s="69">
        <f>SUM(F17/P17)</f>
        <v>0</v>
      </c>
      <c r="W17" s="157">
        <f>SUM(G17/Q17)</f>
        <v>0</v>
      </c>
      <c r="X17" s="69">
        <f>SUM(H17/R17)</f>
        <v>0</v>
      </c>
      <c r="Y17" s="158">
        <f>SUM(I17/S17)</f>
        <v>0</v>
      </c>
    </row>
    <row r="18" spans="1:25" x14ac:dyDescent="0.25">
      <c r="A18" s="175"/>
      <c r="B18" s="176"/>
      <c r="C18" s="80"/>
      <c r="D18" s="83"/>
      <c r="E18" s="27"/>
      <c r="F18" s="27"/>
      <c r="G18" s="27"/>
      <c r="H18" s="27"/>
      <c r="I18" s="27"/>
      <c r="J18" s="91"/>
      <c r="L18" s="21"/>
      <c r="M18" s="21"/>
      <c r="N18" s="21"/>
    </row>
    <row r="19" spans="1:25" x14ac:dyDescent="0.25">
      <c r="A19" s="187" t="s">
        <v>31</v>
      </c>
      <c r="B19" s="188"/>
      <c r="C19" s="62"/>
      <c r="D19" s="62"/>
      <c r="E19" s="27">
        <f>ROUND(SUM(E12:E18),0)</f>
        <v>0</v>
      </c>
      <c r="F19" s="27">
        <f>ROUND(SUM(F12:F18),0)</f>
        <v>0</v>
      </c>
      <c r="G19" s="27">
        <f t="shared" ref="G19:I19" si="23">F19*1.035</f>
        <v>0</v>
      </c>
      <c r="H19" s="27">
        <f t="shared" si="23"/>
        <v>0</v>
      </c>
      <c r="I19" s="27">
        <f t="shared" si="23"/>
        <v>0</v>
      </c>
      <c r="J19" s="92">
        <f>ROUND(SUM(E19:I19),0)</f>
        <v>0</v>
      </c>
      <c r="L19" s="21"/>
      <c r="M19" s="21"/>
      <c r="N19" s="21"/>
      <c r="O19" s="35"/>
    </row>
    <row r="20" spans="1:25" ht="13" x14ac:dyDescent="0.3">
      <c r="A20" s="177" t="s">
        <v>29</v>
      </c>
      <c r="B20" s="178"/>
      <c r="C20" s="105" t="s">
        <v>86</v>
      </c>
      <c r="D20" s="2"/>
      <c r="E20" s="27"/>
      <c r="F20" s="27"/>
      <c r="G20" s="27"/>
      <c r="H20" s="27"/>
      <c r="I20" s="27"/>
      <c r="J20" s="93"/>
      <c r="L20" s="76" t="s">
        <v>42</v>
      </c>
      <c r="M20" s="76" t="s">
        <v>37</v>
      </c>
      <c r="N20" s="26"/>
      <c r="P20" s="35"/>
    </row>
    <row r="21" spans="1:25" x14ac:dyDescent="0.25">
      <c r="A21" s="189" t="s">
        <v>34</v>
      </c>
      <c r="B21" s="190"/>
      <c r="C21" s="80">
        <v>0</v>
      </c>
      <c r="D21" s="115">
        <v>0</v>
      </c>
      <c r="E21" s="27">
        <f>ROUND(L21*D21*C21,0)</f>
        <v>0</v>
      </c>
      <c r="F21" s="27">
        <f t="shared" ref="F21:I25" si="24">ROUND(E21*1.03,0)</f>
        <v>0</v>
      </c>
      <c r="G21" s="27">
        <f>ROUND(F21*1.03,0)</f>
        <v>0</v>
      </c>
      <c r="H21" s="27">
        <f>ROUND(G21*1.03,0)</f>
        <v>0</v>
      </c>
      <c r="I21" s="27">
        <f>ROUND(H21*1.03,0)</f>
        <v>0</v>
      </c>
      <c r="J21" s="93">
        <f>ROUND(SUM(E21:I21),0)</f>
        <v>0</v>
      </c>
      <c r="L21" s="17">
        <v>55000</v>
      </c>
      <c r="M21" s="9">
        <v>12</v>
      </c>
      <c r="N21" s="20"/>
      <c r="O21" s="33"/>
      <c r="P21" s="18"/>
    </row>
    <row r="22" spans="1:25" x14ac:dyDescent="0.25">
      <c r="A22" s="175" t="s">
        <v>46</v>
      </c>
      <c r="B22" s="176"/>
      <c r="C22" s="80">
        <v>0</v>
      </c>
      <c r="D22" s="115">
        <v>0</v>
      </c>
      <c r="E22" s="27">
        <f t="shared" ref="E22" si="25">ROUND(L22*D22*C22,0)</f>
        <v>0</v>
      </c>
      <c r="F22" s="27">
        <f t="shared" si="24"/>
        <v>0</v>
      </c>
      <c r="G22" s="27">
        <f t="shared" si="24"/>
        <v>0</v>
      </c>
      <c r="H22" s="27">
        <f t="shared" si="24"/>
        <v>0</v>
      </c>
      <c r="I22" s="27">
        <f t="shared" si="24"/>
        <v>0</v>
      </c>
      <c r="J22" s="93">
        <f t="shared" ref="J22:J25" si="26">ROUND(SUM(E22:I22),0)</f>
        <v>0</v>
      </c>
      <c r="L22" s="17">
        <v>24000</v>
      </c>
      <c r="M22" s="9">
        <v>12</v>
      </c>
      <c r="N22" s="21"/>
      <c r="O22" s="33"/>
      <c r="P22" s="34"/>
    </row>
    <row r="23" spans="1:25" ht="13" x14ac:dyDescent="0.3">
      <c r="A23" s="175" t="s">
        <v>47</v>
      </c>
      <c r="B23" s="176"/>
      <c r="C23" s="80">
        <v>0</v>
      </c>
      <c r="D23" s="115">
        <v>0</v>
      </c>
      <c r="E23" s="27">
        <v>0</v>
      </c>
      <c r="F23" s="27">
        <f t="shared" si="24"/>
        <v>0</v>
      </c>
      <c r="G23" s="27">
        <f t="shared" si="24"/>
        <v>0</v>
      </c>
      <c r="H23" s="27">
        <f t="shared" si="24"/>
        <v>0</v>
      </c>
      <c r="I23" s="27">
        <f t="shared" si="24"/>
        <v>0</v>
      </c>
      <c r="J23" s="93">
        <f t="shared" si="26"/>
        <v>0</v>
      </c>
      <c r="L23" s="17">
        <v>0</v>
      </c>
      <c r="M23" s="4">
        <v>0</v>
      </c>
      <c r="N23" s="21"/>
      <c r="O23" s="67" t="s">
        <v>131</v>
      </c>
      <c r="P23" s="34"/>
    </row>
    <row r="24" spans="1:25" ht="13" x14ac:dyDescent="0.3">
      <c r="A24" s="175" t="s">
        <v>48</v>
      </c>
      <c r="B24" s="176"/>
      <c r="C24" s="80">
        <v>0</v>
      </c>
      <c r="D24" s="115">
        <v>0</v>
      </c>
      <c r="E24" s="27">
        <v>0</v>
      </c>
      <c r="F24" s="27">
        <f t="shared" si="24"/>
        <v>0</v>
      </c>
      <c r="G24" s="27">
        <f t="shared" si="24"/>
        <v>0</v>
      </c>
      <c r="H24" s="27">
        <f t="shared" si="24"/>
        <v>0</v>
      </c>
      <c r="I24" s="27">
        <f t="shared" si="24"/>
        <v>0</v>
      </c>
      <c r="J24" s="93">
        <f t="shared" si="26"/>
        <v>0</v>
      </c>
      <c r="L24" s="17">
        <v>0</v>
      </c>
      <c r="M24" s="4">
        <v>0</v>
      </c>
      <c r="N24" s="21"/>
      <c r="O24" s="67" t="s">
        <v>74</v>
      </c>
      <c r="P24" s="34"/>
    </row>
    <row r="25" spans="1:25" x14ac:dyDescent="0.25">
      <c r="A25" s="175" t="s">
        <v>43</v>
      </c>
      <c r="B25" s="176"/>
      <c r="C25" s="80">
        <v>0</v>
      </c>
      <c r="D25" s="115">
        <v>0</v>
      </c>
      <c r="E25" s="27">
        <v>0</v>
      </c>
      <c r="F25" s="27">
        <f t="shared" si="24"/>
        <v>0</v>
      </c>
      <c r="G25" s="27">
        <f t="shared" si="24"/>
        <v>0</v>
      </c>
      <c r="H25" s="27">
        <f t="shared" si="24"/>
        <v>0</v>
      </c>
      <c r="I25" s="27">
        <f t="shared" si="24"/>
        <v>0</v>
      </c>
      <c r="J25" s="93">
        <f t="shared" si="26"/>
        <v>0</v>
      </c>
      <c r="L25" s="17">
        <v>0</v>
      </c>
      <c r="M25" s="9">
        <v>0</v>
      </c>
      <c r="N25" s="21"/>
      <c r="P25" s="34"/>
    </row>
    <row r="26" spans="1:25" ht="13" x14ac:dyDescent="0.3">
      <c r="A26" s="175"/>
      <c r="B26" s="176"/>
      <c r="C26" s="80"/>
      <c r="D26" s="83"/>
      <c r="E26" s="27"/>
      <c r="F26" s="27"/>
      <c r="G26" s="27"/>
      <c r="H26" s="27"/>
      <c r="I26" s="27"/>
      <c r="J26" s="93"/>
      <c r="L26" s="21"/>
      <c r="M26" s="21"/>
      <c r="N26" s="21"/>
      <c r="O26" s="67" t="s">
        <v>132</v>
      </c>
      <c r="R26" s="70" t="s">
        <v>133</v>
      </c>
    </row>
    <row r="27" spans="1:25" x14ac:dyDescent="0.25">
      <c r="A27" s="187" t="s">
        <v>50</v>
      </c>
      <c r="B27" s="188"/>
      <c r="C27" s="62"/>
      <c r="D27" s="62"/>
      <c r="E27" s="27">
        <f>ROUND(SUM(E21:E25),0)</f>
        <v>0</v>
      </c>
      <c r="F27" s="27">
        <f>ROUND(SUM(F21:F25),0)</f>
        <v>0</v>
      </c>
      <c r="G27" s="27">
        <f>ROUND(SUM(G21:G25),0)</f>
        <v>0</v>
      </c>
      <c r="H27" s="27">
        <f>ROUND(SUM(H21:H25),0)</f>
        <v>0</v>
      </c>
      <c r="I27" s="27">
        <f>ROUND(SUM(I21:I25),0)</f>
        <v>0</v>
      </c>
      <c r="J27" s="92">
        <f>ROUND(SUM(E27:I27),0)</f>
        <v>0</v>
      </c>
      <c r="L27" s="26"/>
      <c r="M27" s="26"/>
      <c r="N27" s="21"/>
      <c r="P27" s="35"/>
    </row>
    <row r="28" spans="1:25" ht="13" x14ac:dyDescent="0.3">
      <c r="A28" s="193" t="s">
        <v>30</v>
      </c>
      <c r="B28" s="194"/>
      <c r="C28" s="81"/>
      <c r="D28" s="5"/>
      <c r="E28" s="27"/>
      <c r="F28" s="27"/>
      <c r="G28" s="27"/>
      <c r="H28" s="27"/>
      <c r="I28" s="27"/>
      <c r="J28" s="93"/>
      <c r="L28" s="29"/>
      <c r="M28" s="20"/>
      <c r="N28" s="21"/>
      <c r="O28" s="33"/>
      <c r="P28" s="18"/>
    </row>
    <row r="29" spans="1:25" x14ac:dyDescent="0.25">
      <c r="A29" s="175" t="s">
        <v>33</v>
      </c>
      <c r="B29" s="176"/>
      <c r="C29" s="114">
        <v>0.32</v>
      </c>
      <c r="D29" s="115"/>
      <c r="E29" s="27">
        <f>ROUND(E19*$C$29,0)</f>
        <v>0</v>
      </c>
      <c r="F29" s="27">
        <f>ROUND(F19*$C$29,0)</f>
        <v>0</v>
      </c>
      <c r="G29" s="27">
        <f>ROUND(G19*$C$29,0)</f>
        <v>0</v>
      </c>
      <c r="H29" s="27">
        <f>ROUND(H19*$C$29,0)</f>
        <v>0</v>
      </c>
      <c r="I29" s="27">
        <f>ROUND(I19*$C$29,0)</f>
        <v>0</v>
      </c>
      <c r="J29" s="94">
        <f>ROUND(SUM(E29:I29),0)</f>
        <v>0</v>
      </c>
      <c r="L29" s="29"/>
      <c r="M29" s="21"/>
      <c r="N29" s="21"/>
      <c r="O29" s="33"/>
      <c r="P29" s="34"/>
    </row>
    <row r="30" spans="1:25" x14ac:dyDescent="0.25">
      <c r="A30" s="189" t="s">
        <v>34</v>
      </c>
      <c r="B30" s="190"/>
      <c r="C30" s="114">
        <v>0.23</v>
      </c>
      <c r="D30" s="115"/>
      <c r="E30" s="27">
        <f>ROUND(E21*$C$30,0)</f>
        <v>0</v>
      </c>
      <c r="F30" s="27">
        <f>ROUND(F21*$C$30,0)</f>
        <v>0</v>
      </c>
      <c r="G30" s="27">
        <f>ROUND(G21*$C$30,0)</f>
        <v>0</v>
      </c>
      <c r="H30" s="27">
        <f>ROUND(H21*$C$30,0)</f>
        <v>0</v>
      </c>
      <c r="I30" s="27">
        <f>ROUND(I21*$C$30,0)</f>
        <v>0</v>
      </c>
      <c r="J30" s="94">
        <f t="shared" ref="J30:J32" si="27">ROUND(SUM(E30:I30),0)</f>
        <v>0</v>
      </c>
      <c r="L30" s="29"/>
      <c r="M30" s="21"/>
      <c r="N30" s="21"/>
      <c r="O30" s="33"/>
      <c r="P30" s="34"/>
    </row>
    <row r="31" spans="1:25" x14ac:dyDescent="0.25">
      <c r="A31" s="175" t="s">
        <v>44</v>
      </c>
      <c r="B31" s="176"/>
      <c r="C31" s="114">
        <v>0.02</v>
      </c>
      <c r="D31" s="115"/>
      <c r="E31" s="27">
        <f>ROUND((E22+E23+E24)*$C$31,0)</f>
        <v>0</v>
      </c>
      <c r="F31" s="27">
        <f>ROUND((F22+F23+F24)*$C$31,0)</f>
        <v>0</v>
      </c>
      <c r="G31" s="27">
        <f>ROUND((G22+G23+G24)*$C$31,0)</f>
        <v>0</v>
      </c>
      <c r="H31" s="27">
        <f>ROUND((H22+H23+H24)*$C$31,0)</f>
        <v>0</v>
      </c>
      <c r="I31" s="27">
        <f>ROUND((I22+I23+I24)*$C$31,0)</f>
        <v>0</v>
      </c>
      <c r="J31" s="94">
        <f t="shared" si="27"/>
        <v>0</v>
      </c>
      <c r="L31" s="29"/>
      <c r="M31" s="21"/>
      <c r="N31" s="21"/>
      <c r="P31" s="34"/>
    </row>
    <row r="32" spans="1:25" x14ac:dyDescent="0.25">
      <c r="A32" s="175" t="s">
        <v>43</v>
      </c>
      <c r="B32" s="176"/>
      <c r="C32" s="114">
        <v>0.12</v>
      </c>
      <c r="D32" s="115"/>
      <c r="E32" s="27">
        <f>ROUND(E25*$C$32,0)</f>
        <v>0</v>
      </c>
      <c r="F32" s="27">
        <f>ROUND(F25*$C$32,0)</f>
        <v>0</v>
      </c>
      <c r="G32" s="27">
        <f>ROUND(G25*$C$32,0)</f>
        <v>0</v>
      </c>
      <c r="H32" s="27">
        <f>ROUND(H25*$C$32,0)</f>
        <v>0</v>
      </c>
      <c r="I32" s="27">
        <f>ROUND(I25*$C$32,0)</f>
        <v>0</v>
      </c>
      <c r="J32" s="94">
        <f t="shared" si="27"/>
        <v>0</v>
      </c>
      <c r="L32" s="21"/>
      <c r="M32" s="21"/>
      <c r="N32" s="21"/>
      <c r="O32" s="33"/>
    </row>
    <row r="33" spans="1:16" x14ac:dyDescent="0.25">
      <c r="A33" s="175"/>
      <c r="B33" s="176"/>
      <c r="C33" s="106"/>
      <c r="D33" s="115"/>
      <c r="E33" s="11"/>
      <c r="F33" s="11"/>
      <c r="G33" s="11"/>
      <c r="H33" s="11"/>
      <c r="I33" s="11"/>
      <c r="J33" s="94"/>
      <c r="L33" s="21"/>
      <c r="M33" s="21"/>
      <c r="P33" s="19"/>
    </row>
    <row r="34" spans="1:16" x14ac:dyDescent="0.25">
      <c r="A34" s="187" t="s">
        <v>32</v>
      </c>
      <c r="B34" s="188"/>
      <c r="C34" s="63"/>
      <c r="D34" s="62"/>
      <c r="E34" s="11">
        <f>ROUND(SUM(E29:E32),0)</f>
        <v>0</v>
      </c>
      <c r="F34" s="11">
        <f>ROUND(SUM(F29:F32),0)</f>
        <v>0</v>
      </c>
      <c r="G34" s="11">
        <f>ROUND(SUM(G29:G32),0)</f>
        <v>0</v>
      </c>
      <c r="H34" s="11">
        <f>ROUND(SUM(H29:H32),0)</f>
        <v>0</v>
      </c>
      <c r="I34" s="11">
        <f>ROUND(SUM(I29:I32),0)</f>
        <v>0</v>
      </c>
      <c r="J34" s="95">
        <f>ROUND(SUM(E34:I34),0)</f>
        <v>0</v>
      </c>
      <c r="L34" s="21"/>
      <c r="M34" s="21"/>
      <c r="P34" s="25"/>
    </row>
    <row r="35" spans="1:16" ht="13" x14ac:dyDescent="0.3">
      <c r="A35" s="191" t="s">
        <v>6</v>
      </c>
      <c r="B35" s="192"/>
      <c r="C35" s="64"/>
      <c r="D35" s="64"/>
      <c r="E35" s="12">
        <f>ROUND(E34+E27+E19,0)</f>
        <v>0</v>
      </c>
      <c r="F35" s="12">
        <f>ROUND(F34+F27+F19,0)</f>
        <v>0</v>
      </c>
      <c r="G35" s="12">
        <f>ROUND(G34+G27+G19,0)</f>
        <v>0</v>
      </c>
      <c r="H35" s="12">
        <f>ROUND(H34+H27+H19,0)</f>
        <v>0</v>
      </c>
      <c r="I35" s="12">
        <f>ROUND(I34+I27+I19,0)</f>
        <v>0</v>
      </c>
      <c r="J35" s="96">
        <f>ROUND(SUM(E35:I35),0)</f>
        <v>0</v>
      </c>
      <c r="L35" s="22"/>
      <c r="M35" s="22"/>
      <c r="N35" s="22"/>
    </row>
    <row r="36" spans="1:16" ht="13" x14ac:dyDescent="0.3">
      <c r="A36" s="195"/>
      <c r="B36" s="196"/>
      <c r="C36" s="64"/>
      <c r="D36" s="2"/>
      <c r="E36" s="12"/>
      <c r="F36" s="12"/>
      <c r="G36" s="12"/>
      <c r="H36" s="12"/>
      <c r="I36" s="12"/>
      <c r="J36" s="97"/>
      <c r="L36" s="22"/>
      <c r="M36" s="22"/>
      <c r="N36" s="22"/>
    </row>
    <row r="37" spans="1:16" ht="13" x14ac:dyDescent="0.3">
      <c r="A37" s="191" t="s">
        <v>7</v>
      </c>
      <c r="B37" s="192"/>
      <c r="C37" s="64"/>
      <c r="D37" s="64"/>
      <c r="E37" s="11"/>
      <c r="F37" s="11"/>
      <c r="G37" s="11"/>
      <c r="H37" s="11"/>
      <c r="I37" s="11"/>
      <c r="J37" s="95"/>
      <c r="L37" s="21"/>
      <c r="M37" s="22"/>
      <c r="N37" s="22"/>
    </row>
    <row r="38" spans="1:16" ht="13" x14ac:dyDescent="0.3">
      <c r="A38" s="175" t="s">
        <v>126</v>
      </c>
      <c r="B38" s="176"/>
      <c r="C38" s="62"/>
      <c r="D38" s="4"/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91">
        <f>SUM(E38:I38)</f>
        <v>0</v>
      </c>
      <c r="O38" s="31" t="s">
        <v>129</v>
      </c>
    </row>
    <row r="39" spans="1:16" ht="13" x14ac:dyDescent="0.3">
      <c r="A39" s="175" t="s">
        <v>127</v>
      </c>
      <c r="B39" s="176"/>
      <c r="C39" s="62"/>
      <c r="D39" s="4"/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91">
        <f>SUM(E39:I39)</f>
        <v>0</v>
      </c>
      <c r="O39" s="31" t="s">
        <v>130</v>
      </c>
    </row>
    <row r="40" spans="1:16" ht="13" x14ac:dyDescent="0.3">
      <c r="A40" s="197" t="s">
        <v>128</v>
      </c>
      <c r="B40" s="198"/>
      <c r="C40" s="65"/>
      <c r="D40" s="116"/>
      <c r="E40" s="131">
        <f>ROUND(SUM(E38:E39),0)</f>
        <v>0</v>
      </c>
      <c r="F40" s="27">
        <f>ROUND(SUM(D40:D40),0)</f>
        <v>0</v>
      </c>
      <c r="G40" s="27">
        <f>ROUND(SUM(E40:E40),0)</f>
        <v>0</v>
      </c>
      <c r="H40" s="27">
        <f>ROUND(SUM(F40:F40),0)</f>
        <v>0</v>
      </c>
      <c r="I40" s="27">
        <f>ROUND(SUM(F40:F40),0)</f>
        <v>0</v>
      </c>
      <c r="J40" s="133">
        <f>SUM(E40:I40)</f>
        <v>0</v>
      </c>
    </row>
    <row r="41" spans="1:16" ht="13" x14ac:dyDescent="0.3">
      <c r="A41" s="177"/>
      <c r="B41" s="178"/>
      <c r="C41" s="64"/>
      <c r="D41" s="2"/>
      <c r="E41" s="11"/>
      <c r="F41" s="11"/>
      <c r="G41" s="11"/>
      <c r="H41" s="11"/>
      <c r="I41" s="11"/>
      <c r="J41" s="94"/>
      <c r="L41" s="21"/>
      <c r="M41" s="22"/>
      <c r="N41" s="22"/>
    </row>
    <row r="42" spans="1:16" ht="13" x14ac:dyDescent="0.3">
      <c r="A42" s="177" t="s">
        <v>8</v>
      </c>
      <c r="B42" s="178"/>
      <c r="C42" s="105" t="s">
        <v>86</v>
      </c>
      <c r="D42" s="2"/>
      <c r="E42" s="11"/>
      <c r="F42" s="11"/>
      <c r="G42" s="11"/>
      <c r="H42" s="11"/>
      <c r="I42" s="11"/>
      <c r="J42" s="94"/>
      <c r="L42" s="21"/>
      <c r="M42" s="21"/>
      <c r="N42" s="21"/>
    </row>
    <row r="43" spans="1:16" x14ac:dyDescent="0.25">
      <c r="A43" s="175" t="s">
        <v>13</v>
      </c>
      <c r="B43" s="176"/>
      <c r="C43" s="62">
        <f>'Travel Budget Example'!A14</f>
        <v>0</v>
      </c>
      <c r="D43" s="4"/>
      <c r="E43" s="11">
        <f>ROUND('Travel Budget Example'!D14,0)</f>
        <v>0</v>
      </c>
      <c r="F43" s="11">
        <f>E43</f>
        <v>0</v>
      </c>
      <c r="G43" s="11">
        <f>E43</f>
        <v>0</v>
      </c>
      <c r="H43" s="11">
        <f>E43</f>
        <v>0</v>
      </c>
      <c r="I43" s="11">
        <f>F43</f>
        <v>0</v>
      </c>
      <c r="J43" s="98">
        <f>ROUND(SUM(E43:I43),0)</f>
        <v>0</v>
      </c>
      <c r="L43" s="21"/>
      <c r="M43" s="21"/>
      <c r="N43" s="21"/>
      <c r="O43" s="119" t="s">
        <v>113</v>
      </c>
    </row>
    <row r="44" spans="1:16" x14ac:dyDescent="0.25">
      <c r="A44" s="175" t="s">
        <v>14</v>
      </c>
      <c r="B44" s="176"/>
      <c r="C44" s="62">
        <f>'Travel Budget Example'!A28</f>
        <v>0</v>
      </c>
      <c r="D44" s="4"/>
      <c r="E44" s="11">
        <f>ROUND('Travel Budget Example'!D28,0)</f>
        <v>0</v>
      </c>
      <c r="F44" s="11">
        <f>E44</f>
        <v>0</v>
      </c>
      <c r="G44" s="11">
        <f>E44</f>
        <v>0</v>
      </c>
      <c r="H44" s="11">
        <f>E44</f>
        <v>0</v>
      </c>
      <c r="I44" s="11">
        <f>F44</f>
        <v>0</v>
      </c>
      <c r="J44" s="98">
        <f>ROUND(SUM(E44:I44),0)</f>
        <v>0</v>
      </c>
      <c r="L44" s="21"/>
      <c r="M44" s="21"/>
      <c r="N44" s="21"/>
      <c r="O44" s="119" t="s">
        <v>115</v>
      </c>
    </row>
    <row r="45" spans="1:16" ht="13" x14ac:dyDescent="0.3">
      <c r="A45" s="197" t="s">
        <v>25</v>
      </c>
      <c r="B45" s="198"/>
      <c r="C45" s="65"/>
      <c r="D45" s="116"/>
      <c r="E45" s="12">
        <f>ROUND(SUM(E43:E44),0)</f>
        <v>0</v>
      </c>
      <c r="F45" s="12">
        <f>ROUND(SUM(F43:F44),0)</f>
        <v>0</v>
      </c>
      <c r="G45" s="12">
        <f>ROUND(SUM(G43:G44),0)</f>
        <v>0</v>
      </c>
      <c r="H45" s="12">
        <f>ROUND(SUM(H43:H44),0)</f>
        <v>0</v>
      </c>
      <c r="I45" s="12">
        <f>ROUND(SUM(I43:I44),0)</f>
        <v>0</v>
      </c>
      <c r="J45" s="96">
        <f>ROUND(SUM(E45:I45),0)</f>
        <v>0</v>
      </c>
      <c r="L45" s="22"/>
      <c r="M45" s="22"/>
      <c r="N45" s="22"/>
    </row>
    <row r="46" spans="1:16" ht="13" x14ac:dyDescent="0.3">
      <c r="A46" s="199"/>
      <c r="B46" s="200"/>
      <c r="C46" s="65"/>
      <c r="D46" s="117"/>
      <c r="E46" s="12"/>
      <c r="F46" s="12"/>
      <c r="G46" s="12"/>
      <c r="H46" s="12"/>
      <c r="I46" s="12"/>
      <c r="J46" s="97"/>
      <c r="L46" s="22"/>
      <c r="M46" s="22"/>
      <c r="N46" s="22"/>
    </row>
    <row r="47" spans="1:16" ht="12.75" customHeight="1" x14ac:dyDescent="0.3">
      <c r="A47" s="177" t="s">
        <v>9</v>
      </c>
      <c r="B47" s="178"/>
      <c r="C47" s="64"/>
      <c r="D47" s="2"/>
      <c r="E47" s="11"/>
      <c r="F47" s="11"/>
      <c r="G47" s="11"/>
      <c r="H47" s="11"/>
      <c r="I47" s="11"/>
      <c r="J47" s="94"/>
      <c r="L47" s="21"/>
      <c r="M47" s="21"/>
      <c r="N47" s="21"/>
      <c r="O47" s="31" t="s">
        <v>63</v>
      </c>
    </row>
    <row r="48" spans="1:16" ht="12.75" customHeight="1" x14ac:dyDescent="0.3">
      <c r="A48" s="175" t="s">
        <v>15</v>
      </c>
      <c r="B48" s="176"/>
      <c r="C48" s="62"/>
      <c r="D48" s="4"/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98">
        <f>ROUND(SUM(E48:I48),0)</f>
        <v>0</v>
      </c>
      <c r="L48" s="21"/>
      <c r="M48" s="21"/>
      <c r="N48" s="21"/>
      <c r="O48" s="31" t="s">
        <v>64</v>
      </c>
    </row>
    <row r="49" spans="1:24" ht="12.75" customHeight="1" x14ac:dyDescent="0.3">
      <c r="A49" s="175" t="s">
        <v>16</v>
      </c>
      <c r="B49" s="176"/>
      <c r="C49" s="62"/>
      <c r="D49" s="4"/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98">
        <f t="shared" ref="J49:J62" si="28">ROUND(SUM(E49:I49),0)</f>
        <v>0</v>
      </c>
      <c r="L49" s="21"/>
      <c r="M49" s="21"/>
      <c r="N49" s="21"/>
      <c r="O49" s="31" t="s">
        <v>65</v>
      </c>
    </row>
    <row r="50" spans="1:24" ht="12.75" customHeight="1" x14ac:dyDescent="0.3">
      <c r="A50" s="175" t="s">
        <v>17</v>
      </c>
      <c r="B50" s="176"/>
      <c r="C50" s="62"/>
      <c r="D50" s="4"/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98">
        <f t="shared" si="28"/>
        <v>0</v>
      </c>
      <c r="L50" s="21"/>
      <c r="M50" s="21"/>
      <c r="N50" s="21"/>
      <c r="O50" s="31" t="s">
        <v>66</v>
      </c>
    </row>
    <row r="51" spans="1:24" ht="12.75" customHeight="1" x14ac:dyDescent="0.3">
      <c r="A51" s="175" t="s">
        <v>18</v>
      </c>
      <c r="B51" s="176"/>
      <c r="C51" s="62"/>
      <c r="D51" s="4"/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98">
        <f t="shared" si="28"/>
        <v>0</v>
      </c>
      <c r="L51" s="21"/>
      <c r="M51" s="21"/>
      <c r="N51" s="21"/>
      <c r="O51" s="31" t="s">
        <v>67</v>
      </c>
    </row>
    <row r="52" spans="1:24" ht="12.75" customHeight="1" x14ac:dyDescent="0.25">
      <c r="A52" s="175" t="s">
        <v>19</v>
      </c>
      <c r="B52" s="176"/>
      <c r="C52" s="62"/>
      <c r="D52" s="4"/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98">
        <f t="shared" si="28"/>
        <v>0</v>
      </c>
      <c r="L52" s="21"/>
      <c r="M52" s="21"/>
      <c r="N52" s="21"/>
    </row>
    <row r="53" spans="1:24" ht="12.75" customHeight="1" x14ac:dyDescent="0.3">
      <c r="A53" s="197" t="s">
        <v>24</v>
      </c>
      <c r="B53" s="198"/>
      <c r="C53" s="65"/>
      <c r="D53" s="116"/>
      <c r="E53" s="12">
        <f>ROUND(SUM(E48:E52),0)</f>
        <v>0</v>
      </c>
      <c r="F53" s="12">
        <f>ROUND(SUM(F48:F52),0)</f>
        <v>0</v>
      </c>
      <c r="G53" s="12">
        <f>ROUND(SUM(G48:G52),0)</f>
        <v>0</v>
      </c>
      <c r="H53" s="12">
        <f>ROUND(SUM(H48:H52),0)</f>
        <v>0</v>
      </c>
      <c r="I53" s="12">
        <f>ROUND(SUM(I48:I52),0)</f>
        <v>0</v>
      </c>
      <c r="J53" s="12">
        <f t="shared" si="28"/>
        <v>0</v>
      </c>
      <c r="L53" s="22"/>
      <c r="M53" s="21"/>
      <c r="N53" s="21"/>
      <c r="O53" s="61"/>
    </row>
    <row r="54" spans="1:24" ht="12.75" customHeight="1" x14ac:dyDescent="0.3">
      <c r="A54" s="199"/>
      <c r="B54" s="200"/>
      <c r="C54" s="65"/>
      <c r="D54" s="117"/>
      <c r="E54" s="12"/>
      <c r="F54" s="12"/>
      <c r="G54" s="12"/>
      <c r="H54" s="12"/>
      <c r="I54" s="12"/>
      <c r="J54" s="98"/>
      <c r="L54" s="22"/>
      <c r="M54" s="21"/>
      <c r="N54" s="21"/>
    </row>
    <row r="55" spans="1:24" ht="13" x14ac:dyDescent="0.3">
      <c r="A55" s="193" t="s">
        <v>10</v>
      </c>
      <c r="B55" s="194"/>
      <c r="C55" s="107"/>
      <c r="D55" s="5"/>
      <c r="E55" s="11"/>
      <c r="F55" s="11"/>
      <c r="G55" s="11"/>
      <c r="H55" s="11"/>
      <c r="I55" s="11"/>
      <c r="J55" s="98"/>
      <c r="L55" s="21"/>
      <c r="M55" s="21"/>
      <c r="N55" s="21"/>
    </row>
    <row r="56" spans="1:24" x14ac:dyDescent="0.25">
      <c r="A56" s="175" t="s">
        <v>20</v>
      </c>
      <c r="B56" s="176"/>
      <c r="C56" s="62"/>
      <c r="D56" s="4"/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98">
        <f t="shared" si="28"/>
        <v>0</v>
      </c>
      <c r="L56" s="21"/>
      <c r="M56" s="21"/>
      <c r="N56" s="21"/>
    </row>
    <row r="57" spans="1:24" x14ac:dyDescent="0.25">
      <c r="A57" s="175" t="s">
        <v>45</v>
      </c>
      <c r="B57" s="176"/>
      <c r="C57" s="62"/>
      <c r="D57" s="4"/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98">
        <f t="shared" si="28"/>
        <v>0</v>
      </c>
      <c r="L57" s="21"/>
      <c r="M57" s="21"/>
      <c r="N57" s="21"/>
    </row>
    <row r="58" spans="1:24" x14ac:dyDescent="0.25">
      <c r="A58" s="175" t="s">
        <v>21</v>
      </c>
      <c r="B58" s="176"/>
      <c r="C58" s="62"/>
      <c r="D58" s="4"/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98">
        <f t="shared" si="28"/>
        <v>0</v>
      </c>
      <c r="L58" s="21"/>
      <c r="M58" s="21"/>
      <c r="N58" s="21"/>
    </row>
    <row r="59" spans="1:24" x14ac:dyDescent="0.25">
      <c r="A59" s="175" t="s">
        <v>22</v>
      </c>
      <c r="B59" s="176"/>
      <c r="C59" s="62"/>
      <c r="D59" s="4"/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98">
        <f t="shared" si="28"/>
        <v>0</v>
      </c>
      <c r="L59" s="76" t="s">
        <v>38</v>
      </c>
      <c r="M59" s="76" t="s">
        <v>39</v>
      </c>
      <c r="N59" s="21"/>
      <c r="O59" s="119" t="s">
        <v>96</v>
      </c>
    </row>
    <row r="60" spans="1:24" ht="13" x14ac:dyDescent="0.3">
      <c r="A60" s="175" t="s">
        <v>28</v>
      </c>
      <c r="B60" s="176"/>
      <c r="C60" s="62">
        <f>C22</f>
        <v>0</v>
      </c>
      <c r="D60" s="4"/>
      <c r="E60" s="30">
        <f>ROUND((L60*1)*M60*C60,0)</f>
        <v>0</v>
      </c>
      <c r="F60" s="30">
        <f>E60</f>
        <v>0</v>
      </c>
      <c r="G60" s="30">
        <f>E60</f>
        <v>0</v>
      </c>
      <c r="H60" s="30">
        <f>E60</f>
        <v>0</v>
      </c>
      <c r="I60" s="30">
        <f>F60</f>
        <v>0</v>
      </c>
      <c r="J60" s="98">
        <f t="shared" si="28"/>
        <v>0</v>
      </c>
      <c r="L60" s="16">
        <f>369.65*1.05</f>
        <v>388.13249999999999</v>
      </c>
      <c r="M60" s="9">
        <v>24</v>
      </c>
      <c r="N60" s="23"/>
      <c r="O60" s="31" t="s">
        <v>95</v>
      </c>
      <c r="X60" s="70" t="s">
        <v>77</v>
      </c>
    </row>
    <row r="61" spans="1:24" ht="13" x14ac:dyDescent="0.3">
      <c r="A61" s="175" t="s">
        <v>80</v>
      </c>
      <c r="B61" s="176"/>
      <c r="C61" s="63"/>
      <c r="D61" s="4"/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98">
        <f t="shared" si="28"/>
        <v>0</v>
      </c>
      <c r="N61" s="24"/>
      <c r="O61" s="31" t="s">
        <v>69</v>
      </c>
    </row>
    <row r="62" spans="1:24" ht="13" x14ac:dyDescent="0.3">
      <c r="A62" s="197" t="s">
        <v>23</v>
      </c>
      <c r="B62" s="198"/>
      <c r="C62" s="65"/>
      <c r="D62" s="116"/>
      <c r="E62" s="12">
        <f>ROUND(SUM(E56:E61),0)</f>
        <v>0</v>
      </c>
      <c r="F62" s="12">
        <f>ROUND(SUM(F56:F61),0)</f>
        <v>0</v>
      </c>
      <c r="G62" s="12">
        <f>ROUND(SUM(G56:G61),0)</f>
        <v>0</v>
      </c>
      <c r="H62" s="12">
        <f>ROUND(SUM(H56:H61),0)</f>
        <v>0</v>
      </c>
      <c r="I62" s="12">
        <f>ROUND(SUM(I56:I61),0)</f>
        <v>0</v>
      </c>
      <c r="J62" s="12">
        <f t="shared" si="28"/>
        <v>0</v>
      </c>
      <c r="L62" s="22"/>
      <c r="M62" s="22"/>
      <c r="N62" s="21"/>
    </row>
    <row r="63" spans="1:24" ht="13" x14ac:dyDescent="0.3">
      <c r="A63" s="99"/>
      <c r="B63" s="85"/>
      <c r="C63" s="84"/>
      <c r="D63" s="118"/>
      <c r="E63" s="86"/>
      <c r="F63" s="86"/>
      <c r="G63" s="86"/>
      <c r="H63" s="86"/>
      <c r="I63" s="86"/>
      <c r="J63" s="100"/>
      <c r="L63" s="22"/>
      <c r="M63" s="22"/>
      <c r="N63" s="21"/>
    </row>
    <row r="64" spans="1:24" ht="13.5" thickBot="1" x14ac:dyDescent="0.35">
      <c r="A64" s="215" t="s">
        <v>11</v>
      </c>
      <c r="B64" s="216"/>
      <c r="C64" s="66"/>
      <c r="D64" s="66"/>
      <c r="E64" s="13">
        <f>ROUND(E35+E40+E45+E53+E62,0)</f>
        <v>0</v>
      </c>
      <c r="F64" s="13">
        <f>ROUND(F35+F40+F45+F53+F62,0)</f>
        <v>0</v>
      </c>
      <c r="G64" s="13">
        <f>ROUND(G35+G40+G45+G53+G62,0)</f>
        <v>0</v>
      </c>
      <c r="H64" s="13">
        <f>ROUND(H35+H40+H45+H53+H62,0)</f>
        <v>0</v>
      </c>
      <c r="I64" s="13">
        <f>ROUND(I35+I40+I45+I53+I62,0)</f>
        <v>0</v>
      </c>
      <c r="J64" s="101">
        <f>ROUND(SUM(E64:I64),0)</f>
        <v>0</v>
      </c>
      <c r="L64" s="22"/>
      <c r="M64" s="22"/>
      <c r="N64" s="22"/>
      <c r="O64" s="3"/>
    </row>
    <row r="65" spans="1:15" s="3" customFormat="1" ht="13" x14ac:dyDescent="0.3">
      <c r="A65" s="203" t="s">
        <v>97</v>
      </c>
      <c r="B65" s="204"/>
      <c r="C65" s="108"/>
      <c r="D65" s="8"/>
      <c r="E65" s="28">
        <f>ROUND(E64-E40-E59-E60,0)</f>
        <v>0</v>
      </c>
      <c r="F65" s="28">
        <f>ROUND(F64-F40-F59-F60,0)</f>
        <v>0</v>
      </c>
      <c r="G65" s="28">
        <f>ROUND(G64-G40-G59-G60,0)</f>
        <v>0</v>
      </c>
      <c r="H65" s="28">
        <f>ROUND(H64-H40-H59-H60,0)</f>
        <v>0</v>
      </c>
      <c r="I65" s="28">
        <f>ROUND(I64-I40-I59-I60,0)</f>
        <v>0</v>
      </c>
      <c r="J65" s="102">
        <f>ROUND(SUM(E65:I65),0)</f>
        <v>0</v>
      </c>
      <c r="K65" s="1"/>
      <c r="L65" s="21"/>
      <c r="M65" s="21"/>
      <c r="N65" s="21"/>
      <c r="O65" s="31" t="s">
        <v>70</v>
      </c>
    </row>
    <row r="66" spans="1:15" ht="13.5" thickBot="1" x14ac:dyDescent="0.35">
      <c r="A66" s="205" t="s">
        <v>40</v>
      </c>
      <c r="B66" s="206"/>
      <c r="C66" s="109">
        <v>0.52</v>
      </c>
      <c r="D66" s="10"/>
      <c r="E66" s="14">
        <f>ROUND(E65*$C$66,0)</f>
        <v>0</v>
      </c>
      <c r="F66" s="14">
        <f>ROUND(F65*$C$66,0)</f>
        <v>0</v>
      </c>
      <c r="G66" s="14">
        <f>ROUND(G65*$C$66,0)</f>
        <v>0</v>
      </c>
      <c r="H66" s="14">
        <f>ROUND(H65*$C$66,0)</f>
        <v>0</v>
      </c>
      <c r="I66" s="14">
        <f>ROUND(I65*$C$66,0)</f>
        <v>0</v>
      </c>
      <c r="J66" s="103">
        <f>ROUND(SUM(E66:I66),0)</f>
        <v>0</v>
      </c>
      <c r="L66" s="22"/>
      <c r="M66" s="21"/>
      <c r="N66" s="21"/>
      <c r="O66" s="31" t="s">
        <v>71</v>
      </c>
    </row>
    <row r="67" spans="1:15" ht="13.5" thickBot="1" x14ac:dyDescent="0.35">
      <c r="A67" s="207" t="s">
        <v>12</v>
      </c>
      <c r="B67" s="208"/>
      <c r="C67" s="75"/>
      <c r="D67" s="75"/>
      <c r="E67" s="15">
        <f>ROUND(E66+E64,0)</f>
        <v>0</v>
      </c>
      <c r="F67" s="15">
        <f>ROUND(F66+F64,0)</f>
        <v>0</v>
      </c>
      <c r="G67" s="15">
        <f>ROUND(G66+G64,0)</f>
        <v>0</v>
      </c>
      <c r="H67" s="15">
        <f>ROUND(H66+H64,0)</f>
        <v>0</v>
      </c>
      <c r="I67" s="15">
        <f>ROUND(I66+I64,0)</f>
        <v>0</v>
      </c>
      <c r="J67" s="104">
        <f>ROUND(SUM(E67:I67),0)</f>
        <v>0</v>
      </c>
      <c r="L67" s="22"/>
      <c r="M67" s="22"/>
      <c r="N67" s="22"/>
      <c r="O67" s="31" t="s">
        <v>72</v>
      </c>
    </row>
    <row r="68" spans="1:15" ht="12.75" customHeight="1" thickBot="1" x14ac:dyDescent="0.35">
      <c r="A68" s="209" t="s">
        <v>27</v>
      </c>
      <c r="B68" s="210"/>
      <c r="C68" s="210"/>
      <c r="D68" s="210"/>
      <c r="E68" s="210"/>
      <c r="F68" s="210"/>
      <c r="G68" s="210"/>
      <c r="H68" s="210"/>
      <c r="I68" s="211"/>
      <c r="J68" s="173">
        <f>J67</f>
        <v>0</v>
      </c>
      <c r="O68" s="31" t="s">
        <v>73</v>
      </c>
    </row>
    <row r="69" spans="1:15" ht="12.75" customHeight="1" x14ac:dyDescent="0.25">
      <c r="E69"/>
      <c r="F69"/>
      <c r="G69"/>
      <c r="H69"/>
      <c r="I69"/>
    </row>
    <row r="70" spans="1:15" x14ac:dyDescent="0.25">
      <c r="E70"/>
      <c r="F70"/>
      <c r="G70"/>
      <c r="H70"/>
      <c r="I70"/>
    </row>
    <row r="71" spans="1:15" ht="13" x14ac:dyDescent="0.3">
      <c r="A71" s="31" t="s">
        <v>49</v>
      </c>
      <c r="B71" s="31"/>
      <c r="C71" s="32"/>
      <c r="D71" s="32"/>
      <c r="E71" s="31"/>
      <c r="F71" s="31"/>
      <c r="G71" s="31"/>
      <c r="H71" s="31"/>
      <c r="I71" s="31"/>
      <c r="J71" s="31"/>
    </row>
    <row r="72" spans="1:15" ht="13" x14ac:dyDescent="0.3">
      <c r="A72" s="32" t="s">
        <v>81</v>
      </c>
      <c r="B72" s="32"/>
      <c r="C72" s="32"/>
      <c r="D72" s="32"/>
      <c r="E72" s="31"/>
      <c r="F72" s="31"/>
      <c r="G72" s="31"/>
      <c r="H72" s="31"/>
      <c r="I72" s="31"/>
      <c r="J72" s="31"/>
    </row>
    <row r="73" spans="1:15" x14ac:dyDescent="0.25">
      <c r="A73" s="120" t="s">
        <v>82</v>
      </c>
      <c r="E73"/>
      <c r="F73"/>
      <c r="G73"/>
      <c r="H73"/>
      <c r="I73"/>
    </row>
    <row r="74" spans="1:15" x14ac:dyDescent="0.25">
      <c r="E74"/>
      <c r="F74"/>
      <c r="G74"/>
      <c r="H74"/>
      <c r="I74"/>
    </row>
    <row r="75" spans="1:15" x14ac:dyDescent="0.25">
      <c r="E75"/>
      <c r="F75"/>
      <c r="G75"/>
      <c r="H75"/>
      <c r="I75"/>
    </row>
    <row r="76" spans="1:15" x14ac:dyDescent="0.25">
      <c r="E76"/>
      <c r="F76"/>
      <c r="G76"/>
      <c r="H76"/>
      <c r="I76"/>
    </row>
    <row r="77" spans="1:15" x14ac:dyDescent="0.25">
      <c r="E77"/>
      <c r="F77"/>
      <c r="G77"/>
      <c r="H77"/>
      <c r="I77"/>
    </row>
    <row r="78" spans="1:15" x14ac:dyDescent="0.25">
      <c r="E78"/>
      <c r="F78"/>
      <c r="G78"/>
      <c r="H78"/>
      <c r="I78"/>
    </row>
    <row r="79" spans="1:15" x14ac:dyDescent="0.25">
      <c r="E79"/>
      <c r="F79"/>
      <c r="G79"/>
      <c r="H79"/>
      <c r="I79"/>
    </row>
    <row r="80" spans="1:15" x14ac:dyDescent="0.25">
      <c r="E80"/>
      <c r="F80"/>
      <c r="G80"/>
      <c r="H80"/>
      <c r="I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</sheetData>
  <sheetProtection selectLockedCells="1" selectUnlockedCells="1"/>
  <mergeCells count="57">
    <mergeCell ref="A68:I68"/>
    <mergeCell ref="A62:B62"/>
    <mergeCell ref="A64:B64"/>
    <mergeCell ref="A65:B65"/>
    <mergeCell ref="A66:B66"/>
    <mergeCell ref="A67:B67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49:B49"/>
    <mergeCell ref="A35:B35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22:B22"/>
    <mergeCell ref="A1:J1"/>
    <mergeCell ref="A7:J7"/>
    <mergeCell ref="L7:M7"/>
    <mergeCell ref="A8:B10"/>
    <mergeCell ref="E8:J8"/>
    <mergeCell ref="L10:M10"/>
    <mergeCell ref="A11:B11"/>
    <mergeCell ref="A18:B18"/>
    <mergeCell ref="A19:B19"/>
    <mergeCell ref="A20:B20"/>
    <mergeCell ref="A21:B21"/>
  </mergeCells>
  <hyperlinks>
    <hyperlink ref="X60" r:id="rId1" display="https://studentaccounts.ucf.edu/tf-graduate/" xr:uid="{A74826C0-DB8F-493F-B48C-F6B3DFE0B55C}"/>
    <hyperlink ref="R26" r:id="rId2" display="https://hr.ucf.edu/document/payroll-guidelines/" xr:uid="{055FA7A6-3F3B-41ED-B60D-CDC9A4647E92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F017A-443D-4687-AB0A-DE4AE078B3DD}">
  <dimension ref="A1:F28"/>
  <sheetViews>
    <sheetView workbookViewId="0">
      <selection activeCell="A29" sqref="A29"/>
    </sheetView>
  </sheetViews>
  <sheetFormatPr defaultRowHeight="12.5" x14ac:dyDescent="0.25"/>
  <cols>
    <col min="2" max="2" width="50.1796875" customWidth="1"/>
  </cols>
  <sheetData>
    <row r="1" spans="1:6" ht="14" x14ac:dyDescent="0.3">
      <c r="A1" s="174" t="s">
        <v>85</v>
      </c>
      <c r="B1" s="174"/>
      <c r="C1" s="174"/>
      <c r="D1" s="174"/>
      <c r="E1" s="77"/>
      <c r="F1" s="77"/>
    </row>
    <row r="2" spans="1:6" ht="13" thickBot="1" x14ac:dyDescent="0.3"/>
    <row r="3" spans="1:6" ht="13.5" thickBot="1" x14ac:dyDescent="0.3">
      <c r="A3" s="217" t="s">
        <v>54</v>
      </c>
      <c r="B3" s="218"/>
      <c r="C3" s="218"/>
      <c r="D3" s="219"/>
    </row>
    <row r="4" spans="1:6" ht="15" thickBot="1" x14ac:dyDescent="0.4">
      <c r="A4" s="60" t="s">
        <v>57</v>
      </c>
      <c r="B4" s="55" t="s">
        <v>58</v>
      </c>
      <c r="C4" s="57" t="s">
        <v>55</v>
      </c>
      <c r="D4" s="56" t="s">
        <v>56</v>
      </c>
    </row>
    <row r="5" spans="1:6" ht="15" thickBot="1" x14ac:dyDescent="0.4">
      <c r="A5" s="45">
        <v>1</v>
      </c>
      <c r="B5" s="46" t="s">
        <v>93</v>
      </c>
      <c r="C5" s="58">
        <v>300</v>
      </c>
      <c r="D5" s="44">
        <f>A5*C5</f>
        <v>300</v>
      </c>
    </row>
    <row r="6" spans="1:6" ht="15" thickBot="1" x14ac:dyDescent="0.4">
      <c r="A6" s="45">
        <v>4</v>
      </c>
      <c r="B6" s="46" t="s">
        <v>89</v>
      </c>
      <c r="C6" s="59">
        <v>160</v>
      </c>
      <c r="D6" s="44">
        <f>A6*C6</f>
        <v>640</v>
      </c>
    </row>
    <row r="7" spans="1:6" ht="15" thickBot="1" x14ac:dyDescent="0.4">
      <c r="A7" s="45">
        <v>5</v>
      </c>
      <c r="B7" s="46" t="s">
        <v>90</v>
      </c>
      <c r="C7" s="59">
        <v>36</v>
      </c>
      <c r="D7" s="44">
        <f t="shared" ref="D7:D12" si="0">A7*C7</f>
        <v>180</v>
      </c>
    </row>
    <row r="8" spans="1:6" ht="15" thickBot="1" x14ac:dyDescent="0.4">
      <c r="A8" s="45">
        <v>5</v>
      </c>
      <c r="B8" s="46" t="s">
        <v>91</v>
      </c>
      <c r="C8" s="59">
        <v>12</v>
      </c>
      <c r="D8" s="44">
        <f t="shared" si="0"/>
        <v>60</v>
      </c>
    </row>
    <row r="9" spans="1:6" ht="15" thickBot="1" x14ac:dyDescent="0.4">
      <c r="A9" s="45">
        <v>0.44500000000000001</v>
      </c>
      <c r="B9" s="46" t="s">
        <v>92</v>
      </c>
      <c r="C9" s="82">
        <v>40</v>
      </c>
      <c r="D9" s="44">
        <f t="shared" si="0"/>
        <v>17.8</v>
      </c>
    </row>
    <row r="10" spans="1:6" ht="15" thickBot="1" x14ac:dyDescent="0.4">
      <c r="A10" s="45">
        <v>1</v>
      </c>
      <c r="B10" s="46" t="s">
        <v>88</v>
      </c>
      <c r="C10" s="59">
        <v>12</v>
      </c>
      <c r="D10" s="44">
        <f t="shared" si="0"/>
        <v>12</v>
      </c>
    </row>
    <row r="11" spans="1:6" ht="15" thickBot="1" x14ac:dyDescent="0.4">
      <c r="A11" s="45">
        <v>1</v>
      </c>
      <c r="B11" s="46" t="s">
        <v>87</v>
      </c>
      <c r="C11" s="59">
        <v>90</v>
      </c>
      <c r="D11" s="44">
        <f t="shared" si="0"/>
        <v>90</v>
      </c>
    </row>
    <row r="12" spans="1:6" ht="15" thickBot="1" x14ac:dyDescent="0.4">
      <c r="A12" s="45">
        <v>1</v>
      </c>
      <c r="B12" s="46" t="s">
        <v>59</v>
      </c>
      <c r="C12" s="59">
        <v>200</v>
      </c>
      <c r="D12" s="44">
        <f t="shared" si="0"/>
        <v>200</v>
      </c>
    </row>
    <row r="13" spans="1:6" ht="15" thickBot="1" x14ac:dyDescent="0.4">
      <c r="A13" s="51">
        <v>1</v>
      </c>
      <c r="B13" s="52" t="s">
        <v>60</v>
      </c>
      <c r="C13" s="53"/>
      <c r="D13" s="54">
        <f>ROUND(SUM(D5:D12),0)</f>
        <v>1500</v>
      </c>
    </row>
    <row r="14" spans="1:6" ht="15.5" thickTop="1" thickBot="1" x14ac:dyDescent="0.4">
      <c r="A14" s="47">
        <v>0</v>
      </c>
      <c r="B14" s="49" t="s">
        <v>61</v>
      </c>
      <c r="C14" s="48"/>
      <c r="D14" s="50">
        <f>ROUND(D13*A14,0)</f>
        <v>0</v>
      </c>
      <c r="F14" s="119" t="s">
        <v>114</v>
      </c>
    </row>
    <row r="16" spans="1:6" ht="13" thickBot="1" x14ac:dyDescent="0.3"/>
    <row r="17" spans="1:6" ht="13.5" thickBot="1" x14ac:dyDescent="0.3">
      <c r="A17" s="217" t="s">
        <v>62</v>
      </c>
      <c r="B17" s="218"/>
      <c r="C17" s="218"/>
      <c r="D17" s="219"/>
    </row>
    <row r="18" spans="1:6" ht="15" thickBot="1" x14ac:dyDescent="0.4">
      <c r="A18" s="60" t="s">
        <v>57</v>
      </c>
      <c r="B18" s="55" t="s">
        <v>58</v>
      </c>
      <c r="C18" s="57" t="s">
        <v>55</v>
      </c>
      <c r="D18" s="56" t="s">
        <v>56</v>
      </c>
    </row>
    <row r="19" spans="1:6" ht="15" thickBot="1" x14ac:dyDescent="0.4">
      <c r="A19" s="45">
        <v>1</v>
      </c>
      <c r="B19" s="46" t="s">
        <v>93</v>
      </c>
      <c r="C19" s="58">
        <v>800</v>
      </c>
      <c r="D19" s="44">
        <f>A19*C19</f>
        <v>800</v>
      </c>
    </row>
    <row r="20" spans="1:6" ht="15" thickBot="1" x14ac:dyDescent="0.4">
      <c r="A20" s="45">
        <v>4</v>
      </c>
      <c r="B20" s="46" t="s">
        <v>89</v>
      </c>
      <c r="C20" s="59">
        <v>250</v>
      </c>
      <c r="D20" s="44">
        <f>A20*C20</f>
        <v>1000</v>
      </c>
    </row>
    <row r="21" spans="1:6" ht="15" thickBot="1" x14ac:dyDescent="0.4">
      <c r="A21" s="45">
        <v>5</v>
      </c>
      <c r="B21" s="46" t="s">
        <v>90</v>
      </c>
      <c r="C21" s="59">
        <v>36</v>
      </c>
      <c r="D21" s="44">
        <f t="shared" ref="D21:D26" si="1">A21*C21</f>
        <v>180</v>
      </c>
    </row>
    <row r="22" spans="1:6" ht="15" thickBot="1" x14ac:dyDescent="0.4">
      <c r="A22" s="45">
        <v>5</v>
      </c>
      <c r="B22" s="46" t="s">
        <v>91</v>
      </c>
      <c r="C22" s="59">
        <v>12</v>
      </c>
      <c r="D22" s="44">
        <f t="shared" si="1"/>
        <v>60</v>
      </c>
    </row>
    <row r="23" spans="1:6" ht="15" thickBot="1" x14ac:dyDescent="0.4">
      <c r="A23" s="45">
        <v>0.44500000000000001</v>
      </c>
      <c r="B23" s="46" t="s">
        <v>92</v>
      </c>
      <c r="C23" s="82">
        <v>40</v>
      </c>
      <c r="D23" s="44">
        <f t="shared" si="1"/>
        <v>17.8</v>
      </c>
    </row>
    <row r="24" spans="1:6" ht="15" thickBot="1" x14ac:dyDescent="0.4">
      <c r="A24" s="45">
        <v>1</v>
      </c>
      <c r="B24" s="46" t="s">
        <v>88</v>
      </c>
      <c r="C24" s="59">
        <v>12</v>
      </c>
      <c r="D24" s="44">
        <f t="shared" si="1"/>
        <v>12</v>
      </c>
    </row>
    <row r="25" spans="1:6" ht="15" thickBot="1" x14ac:dyDescent="0.4">
      <c r="A25" s="45">
        <v>1</v>
      </c>
      <c r="B25" s="46" t="s">
        <v>87</v>
      </c>
      <c r="C25" s="59">
        <v>130</v>
      </c>
      <c r="D25" s="44">
        <f t="shared" si="1"/>
        <v>130</v>
      </c>
    </row>
    <row r="26" spans="1:6" ht="15" thickBot="1" x14ac:dyDescent="0.4">
      <c r="A26" s="45">
        <v>1</v>
      </c>
      <c r="B26" s="46" t="s">
        <v>59</v>
      </c>
      <c r="C26" s="59">
        <v>800</v>
      </c>
      <c r="D26" s="44">
        <f t="shared" si="1"/>
        <v>800</v>
      </c>
    </row>
    <row r="27" spans="1:6" ht="15" thickBot="1" x14ac:dyDescent="0.4">
      <c r="A27" s="51">
        <v>1</v>
      </c>
      <c r="B27" s="52" t="s">
        <v>60</v>
      </c>
      <c r="C27" s="53"/>
      <c r="D27" s="54">
        <f>ROUND(SUM(D19:D26),0)</f>
        <v>3000</v>
      </c>
    </row>
    <row r="28" spans="1:6" ht="15.5" thickTop="1" thickBot="1" x14ac:dyDescent="0.4">
      <c r="A28" s="47">
        <v>0</v>
      </c>
      <c r="B28" s="49" t="s">
        <v>61</v>
      </c>
      <c r="C28" s="48"/>
      <c r="D28" s="50">
        <f>ROUND(D27*A28,0)</f>
        <v>0</v>
      </c>
      <c r="F28" s="119" t="s">
        <v>114</v>
      </c>
    </row>
  </sheetData>
  <mergeCells count="3">
    <mergeCell ref="A3:D3"/>
    <mergeCell ref="A17:D17"/>
    <mergeCell ref="A1:D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6812-560E-41F9-8753-56C60A67CCE9}">
  <sheetPr>
    <pageSetUpPr fitToPage="1"/>
  </sheetPr>
  <dimension ref="A1:P91"/>
  <sheetViews>
    <sheetView zoomScaleNormal="100" workbookViewId="0">
      <selection sqref="A1:P1"/>
    </sheetView>
  </sheetViews>
  <sheetFormatPr defaultRowHeight="12.5" x14ac:dyDescent="0.25"/>
  <sheetData>
    <row r="1" spans="1:16" ht="15.5" x14ac:dyDescent="0.35">
      <c r="A1" s="220" t="s">
        <v>94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</row>
    <row r="91" spans="1:3" x14ac:dyDescent="0.25">
      <c r="A91" s="70"/>
      <c r="C91" s="70"/>
    </row>
  </sheetData>
  <mergeCells count="1">
    <mergeCell ref="A1:P1"/>
  </mergeCells>
  <hyperlinks>
    <hyperlink ref="A1" r:id="rId1" display="https://fa.ucf.edu/wp-content/uploads/sites/2/Travel_Reference_Guide.pdf" xr:uid="{51B83108-93D4-482D-8604-6AADB103C313}"/>
  </hyperlinks>
  <pageMargins left="0.7" right="0.7" top="0.75" bottom="0.75" header="0.3" footer="0.3"/>
  <pageSetup scale="80" fitToHeight="0" orientation="landscape" r:id="rId2"/>
  <rowBreaks count="1" manualBreakCount="1">
    <brk id="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Cumulative Budget</vt:lpstr>
      <vt:lpstr>PI Budget - 5Yr</vt:lpstr>
      <vt:lpstr>Co-PI1 Budget - 5Yr</vt:lpstr>
      <vt:lpstr>Co-PI2 Budget - 5Yr</vt:lpstr>
      <vt:lpstr>Co-PI3 Budget - 5Yr</vt:lpstr>
      <vt:lpstr>Co-PI4 Budget - 5Yr</vt:lpstr>
      <vt:lpstr>Co-PI5 Budget - 5Yr</vt:lpstr>
      <vt:lpstr>Travel Budget Example</vt:lpstr>
      <vt:lpstr>Travel Reference Guide</vt:lpstr>
      <vt:lpstr>'Co-PI1 Budget - 5Yr'!Print_Area</vt:lpstr>
      <vt:lpstr>'Co-PI2 Budget - 5Yr'!Print_Area</vt:lpstr>
      <vt:lpstr>'Co-PI3 Budget - 5Yr'!Print_Area</vt:lpstr>
      <vt:lpstr>'Co-PI4 Budget - 5Yr'!Print_Area</vt:lpstr>
      <vt:lpstr>'Co-PI5 Budget - 5Yr'!Print_Area</vt:lpstr>
      <vt:lpstr>'Cumulative Budget'!Print_Area</vt:lpstr>
      <vt:lpstr>'PI Budget - 5Yr'!Print_Area</vt:lpstr>
    </vt:vector>
  </TitlesOfParts>
  <Company>University of Central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 Pre-Award</dc:creator>
  <cp:lastModifiedBy>Monique Gregory</cp:lastModifiedBy>
  <cp:lastPrinted>2022-07-21T14:04:26Z</cp:lastPrinted>
  <dcterms:created xsi:type="dcterms:W3CDTF">2009-01-21T15:59:47Z</dcterms:created>
  <dcterms:modified xsi:type="dcterms:W3CDTF">2023-08-01T14:22:17Z</dcterms:modified>
</cp:coreProperties>
</file>