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D05CDDE6-E6C9-471D-9BA5-CAAB03DADD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mulative Budget" sheetId="3" r:id="rId1"/>
    <sheet name="PI Budget - 2Yr" sheetId="1" r:id="rId2"/>
    <sheet name="Co-PI1 Budget - 2Yr" sheetId="6" r:id="rId3"/>
    <sheet name="Co-PI2 Budget - 2Yr" sheetId="7" r:id="rId4"/>
    <sheet name="Co-PI3 Budget - 2Yr" sheetId="8" r:id="rId5"/>
    <sheet name="Co-PI4 Budget - 2Yr" sheetId="9" r:id="rId6"/>
    <sheet name="Co-PI5 Budget - 2Yr" sheetId="10" r:id="rId7"/>
    <sheet name="GRA Stipend Rates" sheetId="11" r:id="rId8"/>
    <sheet name="Travel Budget Example" sheetId="4" r:id="rId9"/>
    <sheet name="Travel Reference Guide" sheetId="5" r:id="rId10"/>
  </sheets>
  <definedNames>
    <definedName name="_xlnm.Print_Area" localSheetId="2">'Co-PI1 Budget - 2Yr'!$A$2:$G$72</definedName>
    <definedName name="_xlnm.Print_Area" localSheetId="3">'Co-PI2 Budget - 2Yr'!$A$2:$G$72</definedName>
    <definedName name="_xlnm.Print_Area" localSheetId="4">'Co-PI3 Budget - 2Yr'!$A$2:$G$72</definedName>
    <definedName name="_xlnm.Print_Area" localSheetId="5">'Co-PI4 Budget - 2Yr'!$A$2:$G$72</definedName>
    <definedName name="_xlnm.Print_Area" localSheetId="6">'Co-PI5 Budget - 2Yr'!$A$2:$G$72</definedName>
    <definedName name="_xlnm.Print_Area" localSheetId="0">'Cumulative Budget'!$A$2:$G$68</definedName>
    <definedName name="_xlnm.Print_Area" localSheetId="1">'PI Budget - 2Yr'!$A$2:$G$72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0" l="1"/>
  <c r="F40" i="10"/>
  <c r="E40" i="10"/>
  <c r="G40" i="9"/>
  <c r="F40" i="9"/>
  <c r="E40" i="9"/>
  <c r="F40" i="8"/>
  <c r="E40" i="8"/>
  <c r="G40" i="7"/>
  <c r="F40" i="7"/>
  <c r="E40" i="7"/>
  <c r="F40" i="6"/>
  <c r="E40" i="6"/>
  <c r="F40" i="1"/>
  <c r="E40" i="1"/>
  <c r="F39" i="3"/>
  <c r="E39" i="3"/>
  <c r="F38" i="3"/>
  <c r="E38" i="3"/>
  <c r="G39" i="1"/>
  <c r="G38" i="1"/>
  <c r="E16" i="9"/>
  <c r="D13" i="10"/>
  <c r="D14" i="10"/>
  <c r="D15" i="10"/>
  <c r="D16" i="10"/>
  <c r="D17" i="10"/>
  <c r="D12" i="10"/>
  <c r="N13" i="10"/>
  <c r="N14" i="10"/>
  <c r="N15" i="10"/>
  <c r="N16" i="10"/>
  <c r="N12" i="10"/>
  <c r="M13" i="10"/>
  <c r="M14" i="10"/>
  <c r="M15" i="10"/>
  <c r="M16" i="10"/>
  <c r="K13" i="10"/>
  <c r="K14" i="10"/>
  <c r="K15" i="10"/>
  <c r="K16" i="10"/>
  <c r="K17" i="10"/>
  <c r="N17" i="10" s="1"/>
  <c r="K12" i="10"/>
  <c r="M12" i="10" s="1"/>
  <c r="D13" i="9"/>
  <c r="D14" i="9"/>
  <c r="D15" i="9"/>
  <c r="D16" i="9"/>
  <c r="D17" i="9"/>
  <c r="D12" i="9"/>
  <c r="M13" i="9"/>
  <c r="M14" i="9"/>
  <c r="M15" i="9"/>
  <c r="M17" i="9"/>
  <c r="K17" i="9"/>
  <c r="K16" i="9"/>
  <c r="M16" i="9" s="1"/>
  <c r="K15" i="9"/>
  <c r="K14" i="9"/>
  <c r="K13" i="9"/>
  <c r="K12" i="9"/>
  <c r="M12" i="9" s="1"/>
  <c r="M13" i="8"/>
  <c r="N13" i="8" s="1"/>
  <c r="M14" i="8"/>
  <c r="N14" i="8" s="1"/>
  <c r="M16" i="8"/>
  <c r="M17" i="8"/>
  <c r="E13" i="8"/>
  <c r="E14" i="8"/>
  <c r="E16" i="8"/>
  <c r="E17" i="8"/>
  <c r="D13" i="8"/>
  <c r="D14" i="8"/>
  <c r="D15" i="8"/>
  <c r="D16" i="8"/>
  <c r="D17" i="8"/>
  <c r="D12" i="8"/>
  <c r="K17" i="8"/>
  <c r="K16" i="8"/>
  <c r="K15" i="8"/>
  <c r="E15" i="8" s="1"/>
  <c r="K14" i="8"/>
  <c r="K13" i="8"/>
  <c r="K12" i="8"/>
  <c r="M12" i="8" s="1"/>
  <c r="N12" i="8" s="1"/>
  <c r="N13" i="1"/>
  <c r="N14" i="1"/>
  <c r="N15" i="1"/>
  <c r="N16" i="1"/>
  <c r="N17" i="1"/>
  <c r="N13" i="7"/>
  <c r="N15" i="7"/>
  <c r="N16" i="7"/>
  <c r="N17" i="7"/>
  <c r="N12" i="7"/>
  <c r="D13" i="7"/>
  <c r="D14" i="7"/>
  <c r="D15" i="7"/>
  <c r="D16" i="7"/>
  <c r="D17" i="7"/>
  <c r="D12" i="7"/>
  <c r="K17" i="7"/>
  <c r="K16" i="7"/>
  <c r="K15" i="7"/>
  <c r="K14" i="7"/>
  <c r="M14" i="7" s="1"/>
  <c r="N14" i="7" s="1"/>
  <c r="K13" i="7"/>
  <c r="K12" i="7"/>
  <c r="E13" i="1"/>
  <c r="E14" i="1"/>
  <c r="E15" i="1"/>
  <c r="E16" i="1"/>
  <c r="E17" i="1"/>
  <c r="N12" i="6"/>
  <c r="M12" i="6"/>
  <c r="E14" i="6"/>
  <c r="E15" i="6"/>
  <c r="E16" i="6"/>
  <c r="E17" i="6"/>
  <c r="E12" i="6"/>
  <c r="D13" i="6"/>
  <c r="D14" i="6"/>
  <c r="D15" i="6"/>
  <c r="D16" i="6"/>
  <c r="D17" i="6"/>
  <c r="D12" i="6"/>
  <c r="K17" i="6"/>
  <c r="K16" i="6"/>
  <c r="K15" i="6"/>
  <c r="K14" i="6"/>
  <c r="K13" i="6"/>
  <c r="E13" i="6" s="1"/>
  <c r="K12" i="6"/>
  <c r="D13" i="1"/>
  <c r="D14" i="1"/>
  <c r="D15" i="1"/>
  <c r="D16" i="1"/>
  <c r="D17" i="1"/>
  <c r="D12" i="1"/>
  <c r="K13" i="1"/>
  <c r="K14" i="1"/>
  <c r="K15" i="1"/>
  <c r="K16" i="1"/>
  <c r="K17" i="1"/>
  <c r="K12" i="1"/>
  <c r="M12" i="1" s="1"/>
  <c r="G40" i="1" l="1"/>
  <c r="E17" i="10"/>
  <c r="E14" i="7"/>
  <c r="E12" i="1"/>
  <c r="M17" i="10"/>
  <c r="M15" i="8"/>
  <c r="E12" i="8"/>
  <c r="I60" i="10"/>
  <c r="I60" i="9"/>
  <c r="I60" i="8"/>
  <c r="I60" i="7"/>
  <c r="I60" i="6"/>
  <c r="I60" i="1"/>
  <c r="C21" i="3"/>
  <c r="C22" i="3"/>
  <c r="C23" i="3"/>
  <c r="C24" i="3"/>
  <c r="C25" i="3"/>
  <c r="G39" i="10"/>
  <c r="G38" i="10"/>
  <c r="G39" i="9"/>
  <c r="G38" i="9"/>
  <c r="G39" i="8"/>
  <c r="G38" i="8"/>
  <c r="G40" i="8" s="1"/>
  <c r="G39" i="7"/>
  <c r="G38" i="7"/>
  <c r="G39" i="6"/>
  <c r="G38" i="6"/>
  <c r="E40" i="3"/>
  <c r="F40" i="3" s="1"/>
  <c r="G39" i="3"/>
  <c r="G38" i="3"/>
  <c r="G40" i="6" l="1"/>
  <c r="G40" i="3"/>
  <c r="G26" i="3"/>
  <c r="F48" i="3"/>
  <c r="F49" i="3"/>
  <c r="F50" i="3"/>
  <c r="F51" i="3"/>
  <c r="F52" i="3"/>
  <c r="F56" i="3"/>
  <c r="F57" i="3"/>
  <c r="F58" i="3"/>
  <c r="F59" i="3"/>
  <c r="F61" i="3"/>
  <c r="F26" i="3"/>
  <c r="E48" i="3"/>
  <c r="E49" i="3"/>
  <c r="E50" i="3"/>
  <c r="E51" i="3"/>
  <c r="E52" i="3"/>
  <c r="E56" i="3"/>
  <c r="E57" i="3"/>
  <c r="E58" i="3"/>
  <c r="E59" i="3"/>
  <c r="E61" i="3"/>
  <c r="E26" i="3"/>
  <c r="E23" i="3"/>
  <c r="E24" i="3"/>
  <c r="E25" i="3"/>
  <c r="G61" i="10" l="1"/>
  <c r="G59" i="10"/>
  <c r="G58" i="10"/>
  <c r="G57" i="10"/>
  <c r="G56" i="10"/>
  <c r="G52" i="10"/>
  <c r="G51" i="10"/>
  <c r="G50" i="10"/>
  <c r="G49" i="10"/>
  <c r="G48" i="10"/>
  <c r="G61" i="9"/>
  <c r="G59" i="9"/>
  <c r="G58" i="9"/>
  <c r="G57" i="9"/>
  <c r="G56" i="9"/>
  <c r="G52" i="9"/>
  <c r="G51" i="9"/>
  <c r="G50" i="9"/>
  <c r="G49" i="9"/>
  <c r="G48" i="9"/>
  <c r="G61" i="8"/>
  <c r="G59" i="8"/>
  <c r="G58" i="8"/>
  <c r="G57" i="8"/>
  <c r="G56" i="8"/>
  <c r="G52" i="8"/>
  <c r="G51" i="8"/>
  <c r="G50" i="8"/>
  <c r="G49" i="8"/>
  <c r="G48" i="8"/>
  <c r="G61" i="7"/>
  <c r="G59" i="7"/>
  <c r="G58" i="7"/>
  <c r="G57" i="7"/>
  <c r="G56" i="7"/>
  <c r="G52" i="7"/>
  <c r="G51" i="7"/>
  <c r="G50" i="7"/>
  <c r="G49" i="7"/>
  <c r="G48" i="7"/>
  <c r="G61" i="6"/>
  <c r="G59" i="6"/>
  <c r="G58" i="6"/>
  <c r="G57" i="6"/>
  <c r="G56" i="6"/>
  <c r="G52" i="6"/>
  <c r="G51" i="6"/>
  <c r="G50" i="6"/>
  <c r="G49" i="6"/>
  <c r="G48" i="6"/>
  <c r="G49" i="1"/>
  <c r="G50" i="1"/>
  <c r="G51" i="1"/>
  <c r="G52" i="1"/>
  <c r="G56" i="1"/>
  <c r="G57" i="1"/>
  <c r="G58" i="1"/>
  <c r="G59" i="1"/>
  <c r="G61" i="1"/>
  <c r="G48" i="1"/>
  <c r="F25" i="10" l="1"/>
  <c r="F24" i="10"/>
  <c r="F23" i="10"/>
  <c r="F25" i="9"/>
  <c r="F24" i="9"/>
  <c r="F23" i="9"/>
  <c r="F25" i="8"/>
  <c r="F24" i="8"/>
  <c r="F23" i="8"/>
  <c r="F25" i="7"/>
  <c r="F24" i="7"/>
  <c r="F23" i="7"/>
  <c r="F25" i="6"/>
  <c r="F24" i="6"/>
  <c r="F23" i="6"/>
  <c r="F25" i="1"/>
  <c r="F24" i="1"/>
  <c r="F23" i="1"/>
  <c r="F53" i="10"/>
  <c r="E53" i="10"/>
  <c r="F53" i="9"/>
  <c r="E53" i="9"/>
  <c r="F53" i="8"/>
  <c r="E53" i="8"/>
  <c r="G53" i="8" s="1"/>
  <c r="F53" i="7"/>
  <c r="E53" i="7"/>
  <c r="F53" i="6"/>
  <c r="E53" i="6"/>
  <c r="F53" i="1"/>
  <c r="E53" i="1"/>
  <c r="G53" i="7" l="1"/>
  <c r="G53" i="10"/>
  <c r="G23" i="10"/>
  <c r="G24" i="10"/>
  <c r="G53" i="9"/>
  <c r="F53" i="3"/>
  <c r="G53" i="6"/>
  <c r="E53" i="3"/>
  <c r="G53" i="1"/>
  <c r="G25" i="1"/>
  <c r="G23" i="9"/>
  <c r="G24" i="9"/>
  <c r="G23" i="8"/>
  <c r="G24" i="8"/>
  <c r="G23" i="7"/>
  <c r="G25" i="6"/>
  <c r="G23" i="6"/>
  <c r="G24" i="6"/>
  <c r="F23" i="3"/>
  <c r="F24" i="3"/>
  <c r="F25" i="3"/>
  <c r="F32" i="9"/>
  <c r="F32" i="8"/>
  <c r="F32" i="7"/>
  <c r="F32" i="6"/>
  <c r="G53" i="3" l="1"/>
  <c r="G25" i="10"/>
  <c r="G24" i="1"/>
  <c r="G23" i="1"/>
  <c r="G25" i="9"/>
  <c r="G25" i="8"/>
  <c r="G25" i="7"/>
  <c r="G24" i="7"/>
  <c r="F32" i="10"/>
  <c r="F32" i="1" l="1"/>
  <c r="F32" i="3" l="1"/>
  <c r="C43" i="1" l="1"/>
  <c r="D22" i="3"/>
  <c r="D23" i="3"/>
  <c r="D24" i="3"/>
  <c r="D25" i="3"/>
  <c r="D21" i="3"/>
  <c r="D17" i="3"/>
  <c r="D16" i="3"/>
  <c r="D15" i="3"/>
  <c r="D14" i="3"/>
  <c r="D13" i="3"/>
  <c r="D12" i="3"/>
  <c r="B17" i="3"/>
  <c r="I17" i="3" s="1"/>
  <c r="B16" i="3"/>
  <c r="I16" i="3" s="1"/>
  <c r="B15" i="3"/>
  <c r="I15" i="3" s="1"/>
  <c r="B14" i="3"/>
  <c r="I14" i="3" s="1"/>
  <c r="B13" i="3"/>
  <c r="I13" i="3" s="1"/>
  <c r="M17" i="3"/>
  <c r="F17" i="10"/>
  <c r="E16" i="10"/>
  <c r="F16" i="10" s="1"/>
  <c r="N17" i="9"/>
  <c r="E17" i="9"/>
  <c r="F17" i="9" s="1"/>
  <c r="N16" i="9"/>
  <c r="F16" i="9"/>
  <c r="N17" i="8"/>
  <c r="F17" i="8"/>
  <c r="N16" i="8"/>
  <c r="F16" i="8"/>
  <c r="M17" i="7"/>
  <c r="E17" i="7"/>
  <c r="F17" i="7" s="1"/>
  <c r="M16" i="7"/>
  <c r="E16" i="7"/>
  <c r="F16" i="7" s="1"/>
  <c r="M17" i="6"/>
  <c r="N17" i="6" s="1"/>
  <c r="F17" i="6"/>
  <c r="M16" i="6"/>
  <c r="N16" i="6" s="1"/>
  <c r="F16" i="6"/>
  <c r="M17" i="1"/>
  <c r="M16" i="1"/>
  <c r="Q16" i="10" l="1"/>
  <c r="E17" i="3"/>
  <c r="P17" i="10"/>
  <c r="Q17" i="10"/>
  <c r="L17" i="3"/>
  <c r="P16" i="10"/>
  <c r="P16" i="9"/>
  <c r="M16" i="3"/>
  <c r="L16" i="3"/>
  <c r="P17" i="9"/>
  <c r="P16" i="8"/>
  <c r="P17" i="8"/>
  <c r="P16" i="7"/>
  <c r="P17" i="7"/>
  <c r="F16" i="1"/>
  <c r="P16" i="1"/>
  <c r="P17" i="1"/>
  <c r="F17" i="1"/>
  <c r="C17" i="3"/>
  <c r="C16" i="3"/>
  <c r="E16" i="3"/>
  <c r="P16" i="6"/>
  <c r="P17" i="6"/>
  <c r="Q16" i="7" l="1"/>
  <c r="G16" i="10"/>
  <c r="Q17" i="9"/>
  <c r="O16" i="3"/>
  <c r="F17" i="3"/>
  <c r="P17" i="3" s="1"/>
  <c r="O17" i="3"/>
  <c r="F16" i="3"/>
  <c r="P16" i="3" s="1"/>
  <c r="Q16" i="9"/>
  <c r="Q16" i="8"/>
  <c r="Q17" i="8"/>
  <c r="Q17" i="7"/>
  <c r="Q16" i="6"/>
  <c r="Q17" i="6"/>
  <c r="Q17" i="1"/>
  <c r="Q16" i="1"/>
  <c r="G17" i="10" l="1"/>
  <c r="G17" i="3" s="1"/>
  <c r="G17" i="9"/>
  <c r="G17" i="1"/>
  <c r="G16" i="1"/>
  <c r="G16" i="9"/>
  <c r="G16" i="3" s="1"/>
  <c r="G16" i="8"/>
  <c r="G17" i="8"/>
  <c r="G17" i="7"/>
  <c r="G16" i="7"/>
  <c r="G17" i="6"/>
  <c r="G16" i="6"/>
  <c r="C60" i="10"/>
  <c r="C44" i="10"/>
  <c r="C43" i="10"/>
  <c r="E32" i="10"/>
  <c r="G32" i="10" s="1"/>
  <c r="E22" i="10"/>
  <c r="E21" i="10"/>
  <c r="E15" i="10"/>
  <c r="F15" i="10" s="1"/>
  <c r="E14" i="10"/>
  <c r="F14" i="10" s="1"/>
  <c r="E13" i="10"/>
  <c r="F13" i="10" s="1"/>
  <c r="E12" i="10"/>
  <c r="F12" i="10" s="1"/>
  <c r="C60" i="9"/>
  <c r="C44" i="9"/>
  <c r="C43" i="9"/>
  <c r="E22" i="9"/>
  <c r="E21" i="9"/>
  <c r="N15" i="9"/>
  <c r="E15" i="9"/>
  <c r="F15" i="9" s="1"/>
  <c r="N14" i="9"/>
  <c r="E14" i="9"/>
  <c r="F14" i="9" s="1"/>
  <c r="N13" i="9"/>
  <c r="N12" i="9"/>
  <c r="C60" i="8"/>
  <c r="C44" i="8"/>
  <c r="C43" i="8"/>
  <c r="E32" i="8"/>
  <c r="G32" i="8" s="1"/>
  <c r="E22" i="8"/>
  <c r="E21" i="8"/>
  <c r="N15" i="8"/>
  <c r="C15" i="3"/>
  <c r="F14" i="8"/>
  <c r="F12" i="8"/>
  <c r="C60" i="7"/>
  <c r="C44" i="7"/>
  <c r="C43" i="7"/>
  <c r="E32" i="7"/>
  <c r="G32" i="7" s="1"/>
  <c r="E22" i="7"/>
  <c r="E21" i="7"/>
  <c r="M15" i="7"/>
  <c r="E15" i="7"/>
  <c r="F15" i="7" s="1"/>
  <c r="M13" i="7"/>
  <c r="M12" i="7"/>
  <c r="E12" i="7"/>
  <c r="F12" i="7" s="1"/>
  <c r="C60" i="6"/>
  <c r="C44" i="6"/>
  <c r="C43" i="6"/>
  <c r="E32" i="6"/>
  <c r="G32" i="6" s="1"/>
  <c r="E22" i="6"/>
  <c r="E21" i="6"/>
  <c r="M15" i="6"/>
  <c r="N15" i="6" s="1"/>
  <c r="F15" i="6"/>
  <c r="M14" i="6"/>
  <c r="N14" i="6" s="1"/>
  <c r="F14" i="6"/>
  <c r="M13" i="6"/>
  <c r="N13" i="6" s="1"/>
  <c r="C13" i="3"/>
  <c r="F12" i="6"/>
  <c r="M14" i="1"/>
  <c r="M15" i="1"/>
  <c r="N12" i="1"/>
  <c r="D24" i="4"/>
  <c r="D10" i="4"/>
  <c r="Q15" i="10" l="1"/>
  <c r="Q13" i="10"/>
  <c r="Q14" i="10"/>
  <c r="Q12" i="10"/>
  <c r="E60" i="10"/>
  <c r="E62" i="10" s="1"/>
  <c r="C43" i="3"/>
  <c r="F21" i="6"/>
  <c r="F22" i="6"/>
  <c r="P12" i="10"/>
  <c r="F21" i="10"/>
  <c r="F22" i="10"/>
  <c r="P14" i="10"/>
  <c r="P15" i="10"/>
  <c r="P15" i="9"/>
  <c r="F21" i="9"/>
  <c r="F22" i="9"/>
  <c r="P14" i="9"/>
  <c r="P14" i="8"/>
  <c r="L15" i="3"/>
  <c r="M15" i="3"/>
  <c r="P12" i="8"/>
  <c r="F21" i="8"/>
  <c r="F22" i="8"/>
  <c r="M14" i="3"/>
  <c r="L14" i="3"/>
  <c r="P15" i="7"/>
  <c r="F21" i="7"/>
  <c r="F22" i="7"/>
  <c r="P12" i="7"/>
  <c r="M13" i="3"/>
  <c r="L13" i="3"/>
  <c r="M12" i="3"/>
  <c r="L12" i="3"/>
  <c r="E30" i="9"/>
  <c r="E30" i="7"/>
  <c r="E27" i="8"/>
  <c r="E31" i="8"/>
  <c r="E60" i="7"/>
  <c r="E60" i="6"/>
  <c r="F15" i="8"/>
  <c r="F14" i="7"/>
  <c r="C14" i="3"/>
  <c r="E30" i="10"/>
  <c r="E32" i="9"/>
  <c r="G32" i="9" s="1"/>
  <c r="E13" i="9"/>
  <c r="F13" i="9" s="1"/>
  <c r="E27" i="9"/>
  <c r="E60" i="9"/>
  <c r="E60" i="8"/>
  <c r="F13" i="8"/>
  <c r="E13" i="7"/>
  <c r="F13" i="7" s="1"/>
  <c r="E27" i="6"/>
  <c r="E19" i="10"/>
  <c r="E31" i="10"/>
  <c r="E27" i="10"/>
  <c r="E31" i="9"/>
  <c r="E30" i="8"/>
  <c r="E31" i="7"/>
  <c r="E27" i="7"/>
  <c r="P12" i="6"/>
  <c r="P14" i="6"/>
  <c r="P15" i="6"/>
  <c r="E30" i="6"/>
  <c r="F13" i="6"/>
  <c r="E31" i="6"/>
  <c r="E22" i="1"/>
  <c r="E21" i="1"/>
  <c r="C44" i="1"/>
  <c r="C44" i="3" s="1"/>
  <c r="C60" i="1"/>
  <c r="C60" i="3" s="1"/>
  <c r="E3" i="3"/>
  <c r="B3" i="3"/>
  <c r="B4" i="3"/>
  <c r="B5" i="3"/>
  <c r="B2" i="3"/>
  <c r="C66" i="3"/>
  <c r="F60" i="10" l="1"/>
  <c r="F60" i="9"/>
  <c r="F62" i="9" s="1"/>
  <c r="F60" i="8"/>
  <c r="F62" i="8" s="1"/>
  <c r="Q15" i="7"/>
  <c r="F60" i="7"/>
  <c r="F27" i="6"/>
  <c r="G27" i="6" s="1"/>
  <c r="F31" i="6"/>
  <c r="G22" i="6"/>
  <c r="E22" i="3"/>
  <c r="E21" i="3"/>
  <c r="Q14" i="8"/>
  <c r="G14" i="8"/>
  <c r="G21" i="6"/>
  <c r="F60" i="6"/>
  <c r="F31" i="10"/>
  <c r="G21" i="10"/>
  <c r="F27" i="10"/>
  <c r="F30" i="10"/>
  <c r="F19" i="10"/>
  <c r="F29" i="10" s="1"/>
  <c r="G12" i="10"/>
  <c r="G15" i="10"/>
  <c r="G14" i="10"/>
  <c r="G13" i="10"/>
  <c r="P13" i="10"/>
  <c r="Q14" i="9"/>
  <c r="F31" i="9"/>
  <c r="E62" i="9"/>
  <c r="F27" i="9"/>
  <c r="G21" i="9"/>
  <c r="F30" i="9"/>
  <c r="P13" i="9"/>
  <c r="Q15" i="9"/>
  <c r="Q12" i="8"/>
  <c r="P13" i="8"/>
  <c r="E62" i="8"/>
  <c r="F31" i="8"/>
  <c r="G31" i="8" s="1"/>
  <c r="P15" i="8"/>
  <c r="G21" i="8"/>
  <c r="F27" i="8"/>
  <c r="F30" i="8"/>
  <c r="E62" i="7"/>
  <c r="Q12" i="7"/>
  <c r="P13" i="7"/>
  <c r="E14" i="3"/>
  <c r="P14" i="7"/>
  <c r="F27" i="7"/>
  <c r="G21" i="7"/>
  <c r="F30" i="7"/>
  <c r="F31" i="7"/>
  <c r="G31" i="7" s="1"/>
  <c r="Q15" i="6"/>
  <c r="Q12" i="6"/>
  <c r="Q14" i="6"/>
  <c r="F22" i="1"/>
  <c r="G58" i="3"/>
  <c r="G48" i="3"/>
  <c r="G59" i="3"/>
  <c r="G49" i="3"/>
  <c r="G61" i="3"/>
  <c r="G56" i="3"/>
  <c r="G50" i="3"/>
  <c r="F21" i="1"/>
  <c r="G51" i="3"/>
  <c r="G57" i="3"/>
  <c r="G52" i="3"/>
  <c r="F30" i="6"/>
  <c r="E62" i="6"/>
  <c r="E19" i="8"/>
  <c r="E15" i="3"/>
  <c r="E19" i="7"/>
  <c r="E19" i="6"/>
  <c r="E13" i="3"/>
  <c r="E29" i="10"/>
  <c r="P13" i="6"/>
  <c r="E27" i="1"/>
  <c r="E60" i="1"/>
  <c r="M13" i="1"/>
  <c r="B12" i="3"/>
  <c r="I12" i="3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G60" i="7" l="1"/>
  <c r="O14" i="3"/>
  <c r="O13" i="3"/>
  <c r="O15" i="3"/>
  <c r="F34" i="10"/>
  <c r="F35" i="10" s="1"/>
  <c r="G31" i="10"/>
  <c r="G22" i="10"/>
  <c r="F62" i="10"/>
  <c r="G29" i="10"/>
  <c r="G31" i="9"/>
  <c r="G60" i="9"/>
  <c r="G14" i="9"/>
  <c r="G15" i="9"/>
  <c r="G60" i="8"/>
  <c r="F62" i="7"/>
  <c r="G30" i="6"/>
  <c r="E27" i="3"/>
  <c r="E60" i="3"/>
  <c r="F60" i="1"/>
  <c r="G62" i="9"/>
  <c r="G22" i="9"/>
  <c r="G22" i="8"/>
  <c r="G12" i="8"/>
  <c r="G12" i="7"/>
  <c r="G15" i="7"/>
  <c r="G22" i="7"/>
  <c r="G14" i="6"/>
  <c r="G12" i="6"/>
  <c r="G15" i="6"/>
  <c r="G31" i="6"/>
  <c r="F62" i="6"/>
  <c r="G27" i="10"/>
  <c r="G30" i="10"/>
  <c r="G30" i="9"/>
  <c r="G27" i="9"/>
  <c r="Q13" i="9"/>
  <c r="E29" i="8"/>
  <c r="E34" i="8" s="1"/>
  <c r="F15" i="3"/>
  <c r="P15" i="3" s="1"/>
  <c r="Q15" i="8"/>
  <c r="Q13" i="8"/>
  <c r="F19" i="8"/>
  <c r="F29" i="8" s="1"/>
  <c r="F34" i="8" s="1"/>
  <c r="F35" i="8" s="1"/>
  <c r="G27" i="8"/>
  <c r="G30" i="8"/>
  <c r="G27" i="7"/>
  <c r="G30" i="7"/>
  <c r="Q13" i="7"/>
  <c r="F19" i="7"/>
  <c r="F29" i="7" s="1"/>
  <c r="F34" i="7" s="1"/>
  <c r="F35" i="7" s="1"/>
  <c r="F14" i="3"/>
  <c r="P14" i="3" s="1"/>
  <c r="Q14" i="7"/>
  <c r="F19" i="6"/>
  <c r="F29" i="6" s="1"/>
  <c r="F34" i="6" s="1"/>
  <c r="F35" i="6" s="1"/>
  <c r="Q13" i="6"/>
  <c r="F13" i="3"/>
  <c r="P13" i="3" s="1"/>
  <c r="F31" i="1"/>
  <c r="F31" i="3" s="1"/>
  <c r="F27" i="1"/>
  <c r="F27" i="3" s="1"/>
  <c r="F21" i="3"/>
  <c r="F22" i="3"/>
  <c r="E29" i="6"/>
  <c r="F30" i="1"/>
  <c r="E29" i="7"/>
  <c r="E34" i="10"/>
  <c r="D27" i="4"/>
  <c r="D28" i="4" s="1"/>
  <c r="D13" i="4"/>
  <c r="D14" i="4" s="1"/>
  <c r="G60" i="10" l="1"/>
  <c r="G62" i="10"/>
  <c r="G19" i="10"/>
  <c r="G62" i="8"/>
  <c r="G62" i="7"/>
  <c r="G21" i="1"/>
  <c r="F60" i="3"/>
  <c r="F62" i="1"/>
  <c r="F62" i="3" s="1"/>
  <c r="G22" i="1"/>
  <c r="G13" i="9"/>
  <c r="G15" i="8"/>
  <c r="G15" i="3" s="1"/>
  <c r="G13" i="8"/>
  <c r="G13" i="7"/>
  <c r="G14" i="7"/>
  <c r="G14" i="3" s="1"/>
  <c r="G62" i="6"/>
  <c r="E34" i="6"/>
  <c r="E35" i="6" s="1"/>
  <c r="G60" i="6"/>
  <c r="G13" i="6"/>
  <c r="G13" i="3" s="1"/>
  <c r="E34" i="7"/>
  <c r="F30" i="3"/>
  <c r="E44" i="1"/>
  <c r="E44" i="10"/>
  <c r="E44" i="7"/>
  <c r="E44" i="9"/>
  <c r="E44" i="8"/>
  <c r="E43" i="1"/>
  <c r="E43" i="8"/>
  <c r="E43" i="7"/>
  <c r="E43" i="10"/>
  <c r="E43" i="9"/>
  <c r="E35" i="10"/>
  <c r="E35" i="8"/>
  <c r="G35" i="10" l="1"/>
  <c r="G34" i="10"/>
  <c r="F44" i="10"/>
  <c r="G35" i="8"/>
  <c r="G29" i="8"/>
  <c r="G34" i="7"/>
  <c r="G19" i="6"/>
  <c r="E44" i="3"/>
  <c r="F43" i="1"/>
  <c r="G43" i="1" s="1"/>
  <c r="E43" i="3"/>
  <c r="G27" i="1"/>
  <c r="G27" i="3" s="1"/>
  <c r="G60" i="1"/>
  <c r="G60" i="3" s="1"/>
  <c r="F44" i="9"/>
  <c r="G44" i="9" s="1"/>
  <c r="F44" i="8"/>
  <c r="G44" i="8" s="1"/>
  <c r="G19" i="8"/>
  <c r="G34" i="8"/>
  <c r="G19" i="7"/>
  <c r="G29" i="7"/>
  <c r="E35" i="7"/>
  <c r="F44" i="7"/>
  <c r="G44" i="7" s="1"/>
  <c r="G35" i="6"/>
  <c r="G29" i="6"/>
  <c r="F43" i="10"/>
  <c r="F43" i="9"/>
  <c r="F43" i="8"/>
  <c r="F43" i="7"/>
  <c r="F44" i="1"/>
  <c r="E45" i="10"/>
  <c r="E64" i="10" s="1"/>
  <c r="E65" i="10" s="1"/>
  <c r="E45" i="6"/>
  <c r="E64" i="6" s="1"/>
  <c r="E65" i="6" s="1"/>
  <c r="E45" i="7"/>
  <c r="E45" i="8"/>
  <c r="E64" i="8" s="1"/>
  <c r="E65" i="8" s="1"/>
  <c r="E45" i="9"/>
  <c r="G35" i="7" l="1"/>
  <c r="E64" i="7"/>
  <c r="E65" i="7" s="1"/>
  <c r="G44" i="10"/>
  <c r="F44" i="3"/>
  <c r="F43" i="3"/>
  <c r="G34" i="6"/>
  <c r="F45" i="10"/>
  <c r="F64" i="10" s="1"/>
  <c r="F65" i="10" s="1"/>
  <c r="F45" i="9"/>
  <c r="F45" i="8"/>
  <c r="F64" i="8" s="1"/>
  <c r="F65" i="8" s="1"/>
  <c r="F45" i="7"/>
  <c r="F64" i="7" s="1"/>
  <c r="F65" i="7" s="1"/>
  <c r="F45" i="6"/>
  <c r="F64" i="6" s="1"/>
  <c r="F65" i="6" s="1"/>
  <c r="F45" i="1"/>
  <c r="G23" i="3"/>
  <c r="G25" i="3"/>
  <c r="G24" i="3"/>
  <c r="C12" i="3"/>
  <c r="G45" i="10" l="1"/>
  <c r="G43" i="10"/>
  <c r="G45" i="9"/>
  <c r="G45" i="8"/>
  <c r="G45" i="7"/>
  <c r="F45" i="3"/>
  <c r="G44" i="1"/>
  <c r="G43" i="9"/>
  <c r="G43" i="8"/>
  <c r="G43" i="7"/>
  <c r="G43" i="6"/>
  <c r="G44" i="6"/>
  <c r="G64" i="10"/>
  <c r="E66" i="10"/>
  <c r="G64" i="8"/>
  <c r="E66" i="8"/>
  <c r="G64" i="7"/>
  <c r="F14" i="1"/>
  <c r="P14" i="1"/>
  <c r="F66" i="6"/>
  <c r="G43" i="3" l="1"/>
  <c r="G44" i="3"/>
  <c r="G45" i="6"/>
  <c r="E67" i="10"/>
  <c r="G65" i="10"/>
  <c r="E67" i="8"/>
  <c r="G65" i="8"/>
  <c r="G65" i="7"/>
  <c r="Q14" i="1"/>
  <c r="F67" i="6"/>
  <c r="E66" i="7"/>
  <c r="G22" i="3"/>
  <c r="E66" i="6"/>
  <c r="E31" i="1"/>
  <c r="E31" i="3" l="1"/>
  <c r="G31" i="1"/>
  <c r="G14" i="1"/>
  <c r="G64" i="6"/>
  <c r="F66" i="10"/>
  <c r="G66" i="10" s="1"/>
  <c r="F66" i="8"/>
  <c r="G66" i="8" s="1"/>
  <c r="F66" i="7"/>
  <c r="G66" i="7" s="1"/>
  <c r="E67" i="7"/>
  <c r="E67" i="6"/>
  <c r="G65" i="6" l="1"/>
  <c r="F67" i="10"/>
  <c r="G67" i="10" s="1"/>
  <c r="F67" i="8"/>
  <c r="G67" i="8" s="1"/>
  <c r="F67" i="7"/>
  <c r="G31" i="3"/>
  <c r="F12" i="1"/>
  <c r="G67" i="6" l="1"/>
  <c r="G66" i="6"/>
  <c r="G67" i="7"/>
  <c r="J14" i="3" s="1"/>
  <c r="J17" i="3"/>
  <c r="G68" i="10"/>
  <c r="J15" i="3"/>
  <c r="G68" i="8"/>
  <c r="E12" i="3"/>
  <c r="O12" i="3" s="1"/>
  <c r="P12" i="1"/>
  <c r="E32" i="1"/>
  <c r="E45" i="1"/>
  <c r="E45" i="3" l="1"/>
  <c r="G45" i="1"/>
  <c r="G45" i="3" s="1"/>
  <c r="E32" i="3"/>
  <c r="G32" i="1"/>
  <c r="G68" i="6"/>
  <c r="J13" i="3"/>
  <c r="G68" i="7"/>
  <c r="F15" i="1"/>
  <c r="P15" i="1"/>
  <c r="F13" i="1"/>
  <c r="P13" i="1"/>
  <c r="F12" i="3"/>
  <c r="P12" i="3" s="1"/>
  <c r="Q12" i="1"/>
  <c r="G21" i="3"/>
  <c r="E30" i="1"/>
  <c r="E19" i="1"/>
  <c r="F19" i="1" l="1"/>
  <c r="E30" i="3"/>
  <c r="G30" i="1"/>
  <c r="G12" i="1"/>
  <c r="G12" i="3" s="1"/>
  <c r="G13" i="1"/>
  <c r="Q13" i="1"/>
  <c r="Q15" i="1"/>
  <c r="G32" i="3"/>
  <c r="E29" i="1"/>
  <c r="F29" i="1" l="1"/>
  <c r="G15" i="1"/>
  <c r="G30" i="3"/>
  <c r="E34" i="1"/>
  <c r="F34" i="1" l="1"/>
  <c r="F35" i="1" s="1"/>
  <c r="F64" i="1" s="1"/>
  <c r="F65" i="1" s="1"/>
  <c r="G19" i="1"/>
  <c r="E35" i="1"/>
  <c r="G19" i="3"/>
  <c r="G29" i="1" l="1"/>
  <c r="E62" i="1"/>
  <c r="E64" i="1" s="1"/>
  <c r="E65" i="1" s="1"/>
  <c r="G34" i="1" l="1"/>
  <c r="E62" i="3"/>
  <c r="G62" i="1"/>
  <c r="G62" i="3" s="1"/>
  <c r="G35" i="1" l="1"/>
  <c r="G64" i="1"/>
  <c r="F66" i="1"/>
  <c r="F67" i="1" l="1"/>
  <c r="G65" i="1"/>
  <c r="E66" i="1"/>
  <c r="E67" i="1" l="1"/>
  <c r="G66" i="1" l="1"/>
  <c r="G67" i="1" l="1"/>
  <c r="G68" i="1" s="1"/>
  <c r="J12" i="3" l="1"/>
  <c r="E12" i="9" l="1"/>
  <c r="P12" i="9" s="1"/>
  <c r="F12" i="9" l="1"/>
  <c r="E19" i="9"/>
  <c r="F19" i="9" l="1"/>
  <c r="Q12" i="9"/>
  <c r="G19" i="9"/>
  <c r="E29" i="9"/>
  <c r="E19" i="3"/>
  <c r="G12" i="9"/>
  <c r="E29" i="3" l="1"/>
  <c r="E34" i="9"/>
  <c r="F19" i="3"/>
  <c r="F29" i="9"/>
  <c r="F34" i="9" l="1"/>
  <c r="F29" i="3"/>
  <c r="G34" i="9"/>
  <c r="G34" i="3" s="1"/>
  <c r="E35" i="9"/>
  <c r="E34" i="3"/>
  <c r="G29" i="9"/>
  <c r="G29" i="3" s="1"/>
  <c r="E64" i="9" l="1"/>
  <c r="E35" i="3"/>
  <c r="F35" i="9"/>
  <c r="F34" i="3"/>
  <c r="F35" i="3" l="1"/>
  <c r="F64" i="9"/>
  <c r="E65" i="9"/>
  <c r="E64" i="3"/>
  <c r="G35" i="9"/>
  <c r="G35" i="3" s="1"/>
  <c r="E66" i="9" l="1"/>
  <c r="E65" i="3"/>
  <c r="F64" i="3"/>
  <c r="F65" i="9"/>
  <c r="G64" i="9"/>
  <c r="G64" i="3" s="1"/>
  <c r="F66" i="9" l="1"/>
  <c r="G66" i="9" s="1"/>
  <c r="G66" i="3" s="1"/>
  <c r="F65" i="3"/>
  <c r="G65" i="9"/>
  <c r="G65" i="3" s="1"/>
  <c r="E66" i="3"/>
  <c r="E67" i="9"/>
  <c r="E67" i="3" l="1"/>
  <c r="F66" i="3"/>
  <c r="F67" i="9"/>
  <c r="F67" i="3" s="1"/>
  <c r="G67" i="9" l="1"/>
  <c r="J16" i="3" l="1"/>
  <c r="J18" i="3" s="1"/>
  <c r="G67" i="3"/>
  <c r="G68" i="3" s="1"/>
  <c r="J20" i="3" s="1"/>
  <c r="G68" i="9"/>
  <c r="J22" i="3" l="1"/>
</calcChain>
</file>

<file path=xl/sharedStrings.xml><?xml version="1.0" encoding="utf-8"?>
<sst xmlns="http://schemas.openxmlformats.org/spreadsheetml/2006/main" count="766" uniqueCount="136">
  <si>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</si>
  <si>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</si>
  <si>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</si>
  <si>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</si>
  <si>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</si>
  <si>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</si>
  <si>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</si>
  <si>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</si>
  <si>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</si>
  <si>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</si>
  <si>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</si>
  <si>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</si>
  <si>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</si>
  <si>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</si>
  <si>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</si>
  <si>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</si>
  <si>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</si>
  <si>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</si>
  <si>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</si>
  <si>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</si>
  <si>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</si>
  <si>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</si>
  <si>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</si>
  <si>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</si>
  <si>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</si>
  <si>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</si>
  <si>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</si>
  <si>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</si>
  <si>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</si>
  <si>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</si>
  <si>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</si>
  <si>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</si>
  <si>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</si>
  <si>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</si>
  <si>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</si>
  <si>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</si>
  <si>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</si>
  <si>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</si>
  <si>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</si>
  <si>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</si>
  <si>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</si>
  <si>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</si>
  <si>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</si>
  <si>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</si>
  <si>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</si>
  <si>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</si>
  <si>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</si>
  <si>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*Graduate Assistantship Agreement (GAA) - graduate student hired on contract that pays stipend plus tuition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</si>
  <si>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</si>
  <si>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</si>
  <si>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</si>
  <si>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</si>
  <si>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</si>
  <si>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</si>
  <si>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</si>
  <si>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</si>
  <si>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</si>
  <si>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</si>
  <si>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</si>
  <si>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</si>
  <si>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</si>
  <si>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</si>
  <si>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</si>
  <si>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</si>
  <si>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</si>
  <si>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</si>
  <si>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</si>
  <si>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</si>
  <si>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</si>
  <si>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</si>
  <si>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</si>
  <si>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</si>
  <si>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OPS students are paid based on an estimated number of hours per week over the course of 4.5 months (1 semester).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</si>
  <si>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</si>
  <si>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</si>
  <si>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</si>
  <si>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</si>
  <si>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</si>
  <si>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</si>
  <si>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</si>
  <si>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</si>
  <si>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</si>
  <si>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This tab is password protected and can not be edited.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</si>
  <si>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</si>
  <si>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</si>
  <si>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</si>
  <si>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</si>
  <si>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</si>
  <si>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</si>
  <si>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</si>
  <si>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</si>
  <si>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</si>
  <si>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</si>
  <si>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</si>
  <si>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</si>
  <si>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</si>
  <si>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</si>
  <si>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Input the current salary in cell H12, corresponding months in cell I12 and effort in cell D12. The appropriate months and year 1 salary will auto-populate.</t>
  </si>
  <si>
    <t>Repeat as needed.</t>
  </si>
  <si>
    <t>Salary</t>
  </si>
  <si>
    <t>Update the Travel Budget Example tab as needed and the values will auto-populate in the PI Budget - 1Yr tab.</t>
  </si>
  <si>
    <t>Update the Travel Budget Example tab as needed and the values will auto-populate in the Co-PI1 Budget - 1Yr tab.</t>
  </si>
  <si>
    <t>Update the Travel Budget Example tab as needed and the values will auto-populate in the Co-PI2 Budget - 1Yr tab.</t>
  </si>
  <si>
    <t>Update the Travel Budget Example tab as needed and the values will auto-populate in the Co-PI3 Budget - 1Yr tab.</t>
  </si>
  <si>
    <t>Update the Travel Budget Example tab as needed and the values will auto-populate in the Co-PI4 Budget - 1Yr tab.</t>
  </si>
  <si>
    <t>Update the Travel Budget Example tab as needed and the values will auto-populate in the Co-PI5 Budget - 1Yr tab.</t>
  </si>
  <si>
    <t>Insert the number of travelers in cell A14 and it will auto-populate in cell c39 on each PI/Co-PI tab.</t>
  </si>
  <si>
    <t xml:space="preserve">  Delete if not needed</t>
  </si>
  <si>
    <t>By PI</t>
  </si>
  <si>
    <t>Total Budget</t>
  </si>
  <si>
    <t>Year 2</t>
  </si>
  <si>
    <t xml:space="preserve">Total </t>
  </si>
  <si>
    <t xml:space="preserve">Project </t>
  </si>
  <si>
    <t>Total Cumulative Budget</t>
  </si>
  <si>
    <t>Difference</t>
  </si>
  <si>
    <t>Equipment</t>
  </si>
  <si>
    <t>Asset Build</t>
  </si>
  <si>
    <t>Total Equipment Costs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</si>
  <si>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</si>
  <si>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</si>
  <si>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 xml:space="preserve">OPS students are paid minimun $12/hr based on an estimated number of hours per week over the course of 4.5 months fall/spring (1 semester) or 3 months summer. </t>
  </si>
  <si>
    <t xml:space="preserve">For additional payroll information see, </t>
  </si>
  <si>
    <t>hr.ucf.edu/document/payroll-guidelines/</t>
  </si>
  <si>
    <t xml:space="preserve">PI - Dr. XXX </t>
  </si>
  <si>
    <t>Rates change based on department. See GRA Stipend Rates tab for the minimum rate.</t>
  </si>
  <si>
    <t xml:space="preserve">OPS students are paid minimun $13/hr based on an estimated number of hours per week over the course of 4.5 months fall/spring (1 semester) or 3 months summer. </t>
  </si>
  <si>
    <t xml:space="preserve"> (GRA) - graduate student hired on contract that pays stipend plus tuition</t>
  </si>
  <si>
    <t>*Graduate Student (GRA)</t>
  </si>
  <si>
    <t xml:space="preserve">Co-PI1 - Dr. XXX  </t>
  </si>
  <si>
    <t xml:space="preserve">Co-PI2 - Dr. XXX  </t>
  </si>
  <si>
    <t xml:space="preserve">Co-PI3 - Dr. XXX </t>
  </si>
  <si>
    <t xml:space="preserve">Co-PI4 - Dr. XXX  </t>
  </si>
  <si>
    <t xml:space="preserve">Co-PI5 - Dr. XXX  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</si>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</sst>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sz val="8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4" fontId="3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7" xfId="0" applyNumberFormat="1" applyFont="1" applyBorder="1" applyAlignment="1">
      <alignment vertical="center"/>
    </xf>
    <xf numFmtId="0" fontId="12" fillId="0" borderId="16" xfId="0" applyFont="1" applyBorder="1"/>
    <xf numFmtId="0" fontId="1" fillId="0" borderId="11" xfId="0" applyFont="1" applyBorder="1" applyAlignment="1">
      <alignment vertic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0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0" fontId="13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13" fillId="2" borderId="19" xfId="0" applyFont="1" applyFill="1" applyBorder="1"/>
    <xf numFmtId="6" fontId="4" fillId="2" borderId="19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6" fontId="1" fillId="0" borderId="14" xfId="0" applyNumberFormat="1" applyFont="1" applyBorder="1" applyAlignment="1">
      <alignment vertical="center"/>
    </xf>
    <xf numFmtId="6" fontId="1" fillId="0" borderId="16" xfId="0" applyNumberFormat="1" applyFont="1" applyBorder="1" applyAlignment="1">
      <alignment vertical="center"/>
    </xf>
    <xf numFmtId="0" fontId="15" fillId="2" borderId="16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0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42" fontId="0" fillId="0" borderId="26" xfId="0" applyNumberFormat="1" applyBorder="1"/>
    <xf numFmtId="0" fontId="1" fillId="0" borderId="30" xfId="0" applyFont="1" applyBorder="1"/>
    <xf numFmtId="164" fontId="0" fillId="0" borderId="26" xfId="3" applyNumberFormat="1" applyFont="1" applyBorder="1"/>
    <xf numFmtId="164" fontId="0" fillId="2" borderId="26" xfId="3" applyNumberFormat="1" applyFont="1" applyFill="1" applyBorder="1"/>
    <xf numFmtId="164" fontId="0" fillId="0" borderId="26" xfId="3" applyNumberFormat="1" applyFont="1" applyFill="1" applyBorder="1"/>
    <xf numFmtId="164" fontId="0" fillId="0" borderId="26" xfId="1" applyNumberFormat="1" applyFont="1" applyBorder="1"/>
    <xf numFmtId="164" fontId="0" fillId="2" borderId="26" xfId="1" applyNumberFormat="1" applyFont="1" applyFill="1" applyBorder="1"/>
    <xf numFmtId="164" fontId="4" fillId="2" borderId="26" xfId="1" applyNumberFormat="1" applyFont="1" applyFill="1" applyBorder="1"/>
    <xf numFmtId="164" fontId="4" fillId="0" borderId="26" xfId="1" applyNumberFormat="1" applyFont="1" applyBorder="1"/>
    <xf numFmtId="164" fontId="1" fillId="0" borderId="26" xfId="1" applyNumberFormat="1" applyFont="1" applyBorder="1"/>
    <xf numFmtId="0" fontId="4" fillId="0" borderId="31" xfId="0" applyFont="1" applyBorder="1" applyAlignment="1">
      <alignment horizontal="left"/>
    </xf>
    <xf numFmtId="164" fontId="4" fillId="0" borderId="26" xfId="1" applyNumberFormat="1" applyFont="1" applyFill="1" applyBorder="1"/>
    <xf numFmtId="164" fontId="4" fillId="2" borderId="33" xfId="1" applyNumberFormat="1" applyFont="1" applyFill="1" applyBorder="1"/>
    <xf numFmtId="164" fontId="0" fillId="2" borderId="28" xfId="1" applyNumberFormat="1" applyFont="1" applyFill="1" applyBorder="1"/>
    <xf numFmtId="164" fontId="0" fillId="2" borderId="33" xfId="1" applyNumberFormat="1" applyFont="1" applyFill="1" applyBorder="1"/>
    <xf numFmtId="164" fontId="4" fillId="2" borderId="35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3" fillId="0" borderId="0" xfId="0" applyNumberFormat="1" applyFont="1"/>
    <xf numFmtId="0" fontId="4" fillId="0" borderId="38" xfId="0" applyFont="1" applyBorder="1"/>
    <xf numFmtId="42" fontId="1" fillId="0" borderId="26" xfId="0" applyNumberFormat="1" applyFont="1" applyBorder="1"/>
    <xf numFmtId="42" fontId="1" fillId="0" borderId="28" xfId="0" applyNumberFormat="1" applyFont="1" applyBorder="1"/>
    <xf numFmtId="0" fontId="0" fillId="0" borderId="37" xfId="0" applyBorder="1"/>
    <xf numFmtId="0" fontId="1" fillId="0" borderId="29" xfId="0" applyFont="1" applyBorder="1"/>
    <xf numFmtId="0" fontId="4" fillId="0" borderId="40" xfId="0" applyFont="1" applyBorder="1" applyAlignment="1">
      <alignment horizontal="center"/>
    </xf>
    <xf numFmtId="0" fontId="4" fillId="0" borderId="30" xfId="0" applyFont="1" applyBorder="1"/>
    <xf numFmtId="164" fontId="4" fillId="2" borderId="1" xfId="3" applyNumberFormat="1" applyFont="1" applyFill="1" applyBorder="1"/>
    <xf numFmtId="164" fontId="4" fillId="2" borderId="26" xfId="3" applyNumberFormat="1" applyFont="1" applyFill="1" applyBorder="1"/>
    <xf numFmtId="164" fontId="1" fillId="2" borderId="26" xfId="3" applyNumberFormat="1" applyFont="1" applyFill="1" applyBorder="1"/>
    <xf numFmtId="42" fontId="4" fillId="0" borderId="36" xfId="0" applyNumberFormat="1" applyFont="1" applyBorder="1"/>
    <xf numFmtId="42" fontId="4" fillId="4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164" fontId="0" fillId="2" borderId="4" xfId="3" applyNumberFormat="1" applyFont="1" applyFill="1" applyBorder="1"/>
    <xf numFmtId="164" fontId="4" fillId="2" borderId="27" xfId="3" applyNumberFormat="1" applyFont="1" applyFill="1" applyBorder="1"/>
    <xf numFmtId="164" fontId="0" fillId="2" borderId="23" xfId="3" applyNumberFormat="1" applyFont="1" applyFill="1" applyBorder="1"/>
    <xf numFmtId="164" fontId="4" fillId="2" borderId="24" xfId="3" applyNumberFormat="1" applyFont="1" applyFill="1" applyBorder="1"/>
    <xf numFmtId="164" fontId="0" fillId="2" borderId="8" xfId="3" applyNumberFormat="1" applyFont="1" applyFill="1" applyBorder="1"/>
    <xf numFmtId="164" fontId="4" fillId="2" borderId="33" xfId="3" applyNumberFormat="1" applyFont="1" applyFill="1" applyBorder="1"/>
    <xf numFmtId="0" fontId="4" fillId="2" borderId="4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9" fontId="4" fillId="2" borderId="8" xfId="2" applyFont="1" applyFill="1" applyBorder="1" applyAlignment="1">
      <alignment horizontal="left"/>
    </xf>
    <xf numFmtId="9" fontId="4" fillId="0" borderId="8" xfId="2" applyFont="1" applyBorder="1" applyAlignment="1">
      <alignment horizontal="left"/>
    </xf>
    <xf numFmtId="164" fontId="0" fillId="2" borderId="7" xfId="3" applyNumberFormat="1" applyFont="1" applyFill="1" applyBorder="1"/>
    <xf numFmtId="164" fontId="4" fillId="2" borderId="35" xfId="3" applyNumberFormat="1" applyFont="1" applyFill="1" applyBorder="1"/>
    <xf numFmtId="164" fontId="4" fillId="3" borderId="35" xfId="1" applyNumberFormat="1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/>
    <xf numFmtId="164" fontId="0" fillId="0" borderId="1" xfId="1" applyNumberFormat="1" applyFont="1" applyBorder="1"/>
    <xf numFmtId="0" fontId="18" fillId="0" borderId="0" xfId="0" applyFont="1" applyAlignment="1">
      <alignment horizontal="center"/>
    </xf>
    <xf numFmtId="0" fontId="1" fillId="0" borderId="2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29" xfId="0" applyFont="1" applyBorder="1"/>
    <xf numFmtId="0" fontId="4" fillId="0" borderId="3" xfId="0" applyFont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2" borderId="29" xfId="0" applyFont="1" applyFill="1" applyBorder="1"/>
    <xf numFmtId="0" fontId="4" fillId="2" borderId="3" xfId="0" applyFont="1" applyFill="1" applyBorder="1"/>
    <xf numFmtId="0" fontId="4" fillId="0" borderId="2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4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2" fontId="4" fillId="3" borderId="11" xfId="0" applyNumberFormat="1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0" fontId="4" fillId="2" borderId="3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49" fontId="25" fillId="0" borderId="0" xfId="0" applyNumberFormat="1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fa.ucf.edu/wp-content/uploads/sites/2/Travel_Reference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6F2-FF85-4533-A90E-484C7DE8CD2C}">
  <sheetPr>
    <pageSetUpPr fitToPage="1"/>
  </sheetPr>
  <dimension ref="A1:P599"/>
  <sheetViews>
    <sheetView tabSelected="1" topLeftCell="A14" zoomScale="90" zoomScaleNormal="90" workbookViewId="0">
      <selection activeCell="G38" sqref="G38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43.1796875" bestFit="1" customWidth="1"/>
    <col min="10" max="10" width="13.26953125" bestFit="1" customWidth="1"/>
    <col min="11" max="11" width="10" bestFit="1" customWidth="1"/>
    <col min="12" max="12" width="10.54296875" bestFit="1" customWidth="1"/>
    <col min="13" max="13" width="10.54296875" customWidth="1"/>
    <col min="14" max="14" width="10" customWidth="1"/>
    <col min="15" max="15" width="10.1796875" customWidth="1"/>
    <col min="16" max="16" width="10.453125" customWidth="1"/>
  </cols>
  <sheetData>
    <row r="1" spans="1:16" ht="14" x14ac:dyDescent="0.3">
      <c r="A1" s="177" t="s">
        <v>82</v>
      </c>
      <c r="B1" s="177"/>
      <c r="C1" s="177"/>
      <c r="D1" s="177"/>
      <c r="E1" s="177"/>
      <c r="F1" s="177"/>
      <c r="G1" s="177"/>
    </row>
    <row r="2" spans="1:16" ht="13" x14ac:dyDescent="0.25">
      <c r="A2" s="40" t="s">
        <v>74</v>
      </c>
      <c r="B2" s="71">
        <f>'PI Budget - 2Yr'!B2</f>
        <v>0</v>
      </c>
      <c r="C2" s="71"/>
      <c r="D2" s="71"/>
      <c r="E2" s="71"/>
      <c r="F2" s="71"/>
      <c r="G2" s="71"/>
    </row>
    <row r="3" spans="1:16" ht="13" x14ac:dyDescent="0.25">
      <c r="A3" s="40" t="s">
        <v>77</v>
      </c>
      <c r="B3" s="71">
        <f>'PI Budget - 2Yr'!B3</f>
        <v>0</v>
      </c>
      <c r="C3" s="40" t="s">
        <v>96</v>
      </c>
      <c r="E3" s="70">
        <f>'PI Budget - 2Yr'!E3</f>
        <v>0</v>
      </c>
      <c r="F3" s="70"/>
    </row>
    <row r="4" spans="1:16" ht="12.75" customHeight="1" x14ac:dyDescent="0.25">
      <c r="A4" s="42" t="s">
        <v>35</v>
      </c>
      <c r="B4" s="72">
        <f>'PI Budget - 2Yr'!B4</f>
        <v>0</v>
      </c>
      <c r="C4" s="72"/>
      <c r="D4" s="72"/>
      <c r="E4" s="72"/>
      <c r="F4" s="72"/>
      <c r="G4" s="72"/>
    </row>
    <row r="5" spans="1:16" ht="12.75" customHeight="1" x14ac:dyDescent="0.25">
      <c r="A5" s="42" t="s">
        <v>75</v>
      </c>
      <c r="B5" s="72">
        <f>'PI Budget - 2Yr'!B5</f>
        <v>0</v>
      </c>
      <c r="C5" s="72"/>
      <c r="D5" s="72"/>
      <c r="E5" s="72"/>
      <c r="F5" s="72"/>
      <c r="G5" s="72"/>
    </row>
    <row r="6" spans="1:16" ht="13" thickBot="1" x14ac:dyDescent="0.3">
      <c r="E6"/>
      <c r="F6"/>
    </row>
    <row r="7" spans="1:16" ht="13" x14ac:dyDescent="0.3">
      <c r="A7" s="182" t="s">
        <v>0</v>
      </c>
      <c r="B7" s="183"/>
      <c r="C7" s="183"/>
      <c r="D7" s="183"/>
      <c r="E7" s="183"/>
      <c r="F7" s="184"/>
      <c r="G7" s="185"/>
    </row>
    <row r="8" spans="1:16" ht="13" x14ac:dyDescent="0.3">
      <c r="A8" s="186" t="s">
        <v>1</v>
      </c>
      <c r="B8" s="187"/>
      <c r="C8" s="112"/>
      <c r="D8" s="110"/>
      <c r="E8" s="187" t="s">
        <v>2</v>
      </c>
      <c r="F8" s="188"/>
      <c r="G8" s="189"/>
    </row>
    <row r="9" spans="1:16" ht="13.5" thickBot="1" x14ac:dyDescent="0.35">
      <c r="A9" s="186"/>
      <c r="B9" s="187"/>
      <c r="C9" s="113"/>
      <c r="D9" s="111"/>
      <c r="E9" s="38" t="s">
        <v>3</v>
      </c>
      <c r="F9" s="38" t="s">
        <v>110</v>
      </c>
      <c r="G9" s="87" t="s">
        <v>4</v>
      </c>
    </row>
    <row r="10" spans="1:16" s="1" customFormat="1" ht="13" x14ac:dyDescent="0.3">
      <c r="A10" s="186"/>
      <c r="B10" s="187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127"/>
      <c r="J10" s="129" t="s">
        <v>111</v>
      </c>
      <c r="K10"/>
      <c r="L10" s="41" t="s">
        <v>99</v>
      </c>
      <c r="M10" s="41" t="s">
        <v>99</v>
      </c>
      <c r="O10" s="41" t="s">
        <v>51</v>
      </c>
      <c r="P10" s="41" t="s">
        <v>51</v>
      </c>
    </row>
    <row r="11" spans="1:16" ht="13" x14ac:dyDescent="0.3">
      <c r="A11" s="180" t="s">
        <v>5</v>
      </c>
      <c r="B11" s="181"/>
      <c r="C11" s="64"/>
      <c r="D11" s="2"/>
      <c r="E11" s="6"/>
      <c r="F11" s="6"/>
      <c r="G11" s="89"/>
      <c r="I11" s="130" t="s">
        <v>108</v>
      </c>
      <c r="J11" s="88" t="s">
        <v>112</v>
      </c>
      <c r="K11" s="26"/>
      <c r="L11" s="43" t="s">
        <v>3</v>
      </c>
      <c r="M11" s="43" t="s">
        <v>110</v>
      </c>
      <c r="O11" s="43" t="s">
        <v>3</v>
      </c>
      <c r="P11" s="43" t="s">
        <v>110</v>
      </c>
    </row>
    <row r="12" spans="1:16" x14ac:dyDescent="0.25">
      <c r="A12" s="90"/>
      <c r="B12" s="73" t="str">
        <f>'PI Budget - 2Yr'!B12</f>
        <v xml:space="preserve">PI - Dr. XXX </v>
      </c>
      <c r="C12" s="80">
        <f>'PI Budget - 2Yr'!C12</f>
        <v>0</v>
      </c>
      <c r="D12" s="115">
        <f>'PI Budget - 2Yr'!D12</f>
        <v>0</v>
      </c>
      <c r="E12" s="27">
        <f>'PI Budget - 2Yr'!E12</f>
        <v>0</v>
      </c>
      <c r="F12" s="27">
        <f>'PI Budget - 2Yr'!F12</f>
        <v>0</v>
      </c>
      <c r="G12" s="91">
        <f>'PI Budget - 2Yr'!G12</f>
        <v>0</v>
      </c>
      <c r="I12" s="90" t="str">
        <f t="shared" ref="I12:I17" si="0">B12</f>
        <v xml:space="preserve">PI - Dr. XXX </v>
      </c>
      <c r="J12" s="126">
        <f>'PI Budget - 2Yr'!G67</f>
        <v>0</v>
      </c>
      <c r="K12" s="21"/>
      <c r="L12" s="121">
        <f>'PI Budget - 2Yr'!M12</f>
        <v>0</v>
      </c>
      <c r="M12" s="121">
        <f>'PI Budget - 2Yr'!N12</f>
        <v>0</v>
      </c>
      <c r="O12" s="68" t="e">
        <f t="shared" ref="O12:P17" si="1">SUM(E12/L12)</f>
        <v>#DIV/0!</v>
      </c>
      <c r="P12" s="68" t="e">
        <f t="shared" si="1"/>
        <v>#DIV/0!</v>
      </c>
    </row>
    <row r="13" spans="1:16" x14ac:dyDescent="0.25">
      <c r="A13" s="90"/>
      <c r="B13" s="79" t="str">
        <f>'Co-PI1 Budget - 2Yr'!B13</f>
        <v xml:space="preserve">Co-PI1 - Dr. XXX  </v>
      </c>
      <c r="C13" s="80">
        <f>'Co-PI1 Budget - 2Yr'!C13</f>
        <v>0</v>
      </c>
      <c r="D13" s="115">
        <f>'Co-PI1 Budget - 2Yr'!D13</f>
        <v>0</v>
      </c>
      <c r="E13" s="27">
        <f>'Co-PI1 Budget - 2Yr'!E13</f>
        <v>0</v>
      </c>
      <c r="F13" s="27">
        <f>'Co-PI1 Budget - 2Yr'!F13</f>
        <v>0</v>
      </c>
      <c r="G13" s="91">
        <f>'Co-PI1 Budget - 2Yr'!G13</f>
        <v>0</v>
      </c>
      <c r="I13" s="128" t="str">
        <f t="shared" si="0"/>
        <v xml:space="preserve">Co-PI1 - Dr. XXX  </v>
      </c>
      <c r="J13" s="125">
        <f>'Co-PI1 Budget - 2Yr'!G67</f>
        <v>0</v>
      </c>
      <c r="K13" s="37"/>
      <c r="L13" s="121">
        <f>'Co-PI1 Budget - 2Yr'!M13</f>
        <v>0</v>
      </c>
      <c r="M13" s="121">
        <f>'Co-PI1 Budget - 2Yr'!N13</f>
        <v>0</v>
      </c>
      <c r="O13" s="68" t="e">
        <f t="shared" si="1"/>
        <v>#DIV/0!</v>
      </c>
      <c r="P13" s="68" t="e">
        <f t="shared" si="1"/>
        <v>#DIV/0!</v>
      </c>
    </row>
    <row r="14" spans="1:16" x14ac:dyDescent="0.25">
      <c r="A14" s="90"/>
      <c r="B14" s="73" t="str">
        <f>'Co-PI2 Budget - 2Yr'!B14</f>
        <v xml:space="preserve">Co-PI2 - Dr. XXX  </v>
      </c>
      <c r="C14" s="80">
        <f>'Co-PI2 Budget - 2Yr'!C14</f>
        <v>0</v>
      </c>
      <c r="D14" s="115">
        <f>'Co-PI2 Budget - 2Yr'!D14</f>
        <v>0</v>
      </c>
      <c r="E14" s="27">
        <f>'Co-PI2 Budget - 2Yr'!E14</f>
        <v>0</v>
      </c>
      <c r="F14" s="27">
        <f>'Co-PI2 Budget - 2Yr'!F14</f>
        <v>0</v>
      </c>
      <c r="G14" s="91">
        <f>'Co-PI2 Budget - 2Yr'!G14</f>
        <v>0</v>
      </c>
      <c r="I14" s="128" t="str">
        <f t="shared" si="0"/>
        <v xml:space="preserve">Co-PI2 - Dr. XXX  </v>
      </c>
      <c r="J14" s="125">
        <f>'Co-PI2 Budget - 2Yr'!G67</f>
        <v>0</v>
      </c>
      <c r="K14" s="37"/>
      <c r="L14" s="121">
        <f>'Co-PI2 Budget - 2Yr'!M14</f>
        <v>0</v>
      </c>
      <c r="M14" s="121">
        <f>'Co-PI2 Budget - 2Yr'!N14</f>
        <v>0</v>
      </c>
      <c r="O14" s="68" t="e">
        <f t="shared" si="1"/>
        <v>#DIV/0!</v>
      </c>
      <c r="P14" s="68" t="e">
        <f t="shared" si="1"/>
        <v>#DIV/0!</v>
      </c>
    </row>
    <row r="15" spans="1:16" x14ac:dyDescent="0.25">
      <c r="A15" s="90"/>
      <c r="B15" s="79" t="str">
        <f>'Co-PI3 Budget - 2Yr'!B15</f>
        <v xml:space="preserve">Co-PI3 - Dr. XXX </v>
      </c>
      <c r="C15" s="80">
        <f>'Co-PI3 Budget - 2Yr'!C15</f>
        <v>0</v>
      </c>
      <c r="D15" s="115">
        <f>'Co-PI3 Budget - 2Yr'!D15</f>
        <v>0</v>
      </c>
      <c r="E15" s="27">
        <f>'Co-PI3 Budget - 2Yr'!E15</f>
        <v>0</v>
      </c>
      <c r="F15" s="27">
        <f>'Co-PI3 Budget - 2Yr'!F15</f>
        <v>0</v>
      </c>
      <c r="G15" s="91">
        <f>'Co-PI3 Budget - 2Yr'!G15</f>
        <v>0</v>
      </c>
      <c r="I15" s="128" t="str">
        <f t="shared" si="0"/>
        <v xml:space="preserve">Co-PI3 - Dr. XXX </v>
      </c>
      <c r="J15" s="125">
        <f>'Co-PI3 Budget - 2Yr'!G67</f>
        <v>0</v>
      </c>
      <c r="K15" s="21"/>
      <c r="L15" s="121">
        <f>'Co-PI3 Budget - 2Yr'!M15</f>
        <v>0</v>
      </c>
      <c r="M15" s="121">
        <f>'Co-PI3 Budget - 2Yr'!N15</f>
        <v>0</v>
      </c>
      <c r="O15" s="68" t="e">
        <f t="shared" si="1"/>
        <v>#DIV/0!</v>
      </c>
      <c r="P15" s="68" t="e">
        <f t="shared" si="1"/>
        <v>#DIV/0!</v>
      </c>
    </row>
    <row r="16" spans="1:16" x14ac:dyDescent="0.25">
      <c r="A16" s="90"/>
      <c r="B16" s="73" t="str">
        <f>'Co-PI4 Budget - 2Yr'!B16</f>
        <v xml:space="preserve">Co-PI4 - Dr. XXX  </v>
      </c>
      <c r="C16" s="80">
        <f>'Co-PI4 Budget - 2Yr'!C16</f>
        <v>0</v>
      </c>
      <c r="D16" s="115">
        <f>'Co-PI4 Budget - 2Yr'!D16</f>
        <v>0</v>
      </c>
      <c r="E16" s="27">
        <f>'Co-PI4 Budget - 2Yr'!E16</f>
        <v>0</v>
      </c>
      <c r="F16" s="27">
        <f>'Co-PI4 Budget - 2Yr'!F16</f>
        <v>0</v>
      </c>
      <c r="G16" s="91">
        <f>'Co-PI4 Budget - 2Yr'!G16</f>
        <v>0</v>
      </c>
      <c r="I16" s="128" t="str">
        <f t="shared" si="0"/>
        <v xml:space="preserve">Co-PI4 - Dr. XXX  </v>
      </c>
      <c r="J16" s="125">
        <f>'Co-PI4 Budget - 2Yr'!G67</f>
        <v>0</v>
      </c>
      <c r="K16" s="21"/>
      <c r="L16" s="121">
        <f>'Co-PI4 Budget - 2Yr'!M16</f>
        <v>0</v>
      </c>
      <c r="M16" s="121">
        <f>'Co-PI4 Budget - 2Yr'!N16</f>
        <v>0</v>
      </c>
      <c r="O16" s="68" t="e">
        <f t="shared" si="1"/>
        <v>#DIV/0!</v>
      </c>
      <c r="P16" s="68" t="e">
        <f t="shared" si="1"/>
        <v>#DIV/0!</v>
      </c>
    </row>
    <row r="17" spans="1:16" x14ac:dyDescent="0.25">
      <c r="A17" s="90"/>
      <c r="B17" s="79" t="str">
        <f>'Co-PI5 Budget - 2Yr'!B17</f>
        <v xml:space="preserve">Co-PI5 - Dr. XXX  </v>
      </c>
      <c r="C17" s="80">
        <f>'Co-PI5 Budget - 2Yr'!C17</f>
        <v>0</v>
      </c>
      <c r="D17" s="115">
        <f>'Co-PI5 Budget - 2Yr'!D17</f>
        <v>0</v>
      </c>
      <c r="E17" s="27">
        <f>'Co-PI5 Budget - 2Yr'!E17</f>
        <v>0</v>
      </c>
      <c r="F17" s="27">
        <f>'Co-PI5 Budget - 2Yr'!F17</f>
        <v>0</v>
      </c>
      <c r="G17" s="91">
        <f>'Co-PI5 Budget - 2Yr'!G17</f>
        <v>0</v>
      </c>
      <c r="I17" s="128" t="str">
        <f t="shared" si="0"/>
        <v xml:space="preserve">Co-PI5 - Dr. XXX  </v>
      </c>
      <c r="J17" s="125">
        <f>'Co-PI5 Budget - 2Yr'!G67</f>
        <v>0</v>
      </c>
      <c r="K17" s="21"/>
      <c r="L17" s="122">
        <f>'Co-PI5 Budget - 2Yr'!M17</f>
        <v>0</v>
      </c>
      <c r="M17" s="122">
        <f>'Co-PI5 Budget - 2Yr'!N17</f>
        <v>0</v>
      </c>
      <c r="O17" s="69" t="e">
        <f t="shared" si="1"/>
        <v>#DIV/0!</v>
      </c>
      <c r="P17" s="69" t="e">
        <f t="shared" si="1"/>
        <v>#DIV/0!</v>
      </c>
    </row>
    <row r="18" spans="1:16" ht="13.5" thickBot="1" x14ac:dyDescent="0.35">
      <c r="A18" s="178"/>
      <c r="B18" s="179"/>
      <c r="C18" s="80"/>
      <c r="D18" s="83"/>
      <c r="E18" s="27"/>
      <c r="F18" s="27"/>
      <c r="G18" s="91"/>
      <c r="I18" s="124" t="s">
        <v>109</v>
      </c>
      <c r="J18" s="134">
        <f>ROUND(SUM(J12:J17),0)</f>
        <v>0</v>
      </c>
      <c r="K18" s="21"/>
    </row>
    <row r="19" spans="1:16" x14ac:dyDescent="0.25">
      <c r="A19" s="190" t="s">
        <v>31</v>
      </c>
      <c r="B19" s="191"/>
      <c r="C19" s="62"/>
      <c r="D19" s="62"/>
      <c r="E19" s="27">
        <f>'PI Budget - 2Yr'!E19+'Co-PI1 Budget - 2Yr'!E19+'Co-PI2 Budget - 2Yr'!E19+'Co-PI3 Budget - 2Yr'!E19+'Co-PI4 Budget - 2Yr'!E19+'Co-PI5 Budget - 2Yr'!E19</f>
        <v>0</v>
      </c>
      <c r="F19" s="27">
        <f>'PI Budget - 2Yr'!F19+'Co-PI1 Budget - 2Yr'!F19+'Co-PI2 Budget - 2Yr'!F19+'Co-PI3 Budget - 2Yr'!F19+'Co-PI4 Budget - 2Yr'!F19+'Co-PI5 Budget - 2Yr'!F19</f>
        <v>0</v>
      </c>
      <c r="G19" s="92">
        <f>SUM(G12:G18)</f>
        <v>0</v>
      </c>
    </row>
    <row r="20" spans="1:16" ht="13" x14ac:dyDescent="0.3">
      <c r="A20" s="180" t="s">
        <v>29</v>
      </c>
      <c r="B20" s="181"/>
      <c r="C20" s="105" t="s">
        <v>85</v>
      </c>
      <c r="D20" s="2"/>
      <c r="E20" s="27"/>
      <c r="F20" s="27"/>
      <c r="G20" s="93"/>
      <c r="I20" s="136" t="s">
        <v>113</v>
      </c>
      <c r="J20" s="137">
        <f>G68</f>
        <v>0</v>
      </c>
    </row>
    <row r="21" spans="1:16" ht="13" x14ac:dyDescent="0.3">
      <c r="A21" s="192" t="s">
        <v>34</v>
      </c>
      <c r="B21" s="193"/>
      <c r="C21" s="80">
        <f>'PI Budget - 2Yr'!C21+'Co-PI1 Budget - 2Yr'!C21+'Co-PI2 Budget - 2Yr'!C21+'Co-PI3 Budget - 2Yr'!C21+'Co-PI4 Budget - 2Yr'!C21+'Co-PI5 Budget - 2Yr'!C21</f>
        <v>0</v>
      </c>
      <c r="D21" s="115">
        <f>'PI Budget - 2Yr'!D21+'Co-PI1 Budget - 2Yr'!D21+'Co-PI2 Budget - 2Yr'!D21+'Co-PI3 Budget - 2Yr'!D21+'Co-PI4 Budget - 2Yr'!D21+'Co-PI5 Budget - 2Yr'!D21</f>
        <v>0</v>
      </c>
      <c r="E21" s="27">
        <f>'PI Budget - 2Yr'!E21+'Co-PI1 Budget - 2Yr'!E21+'Co-PI2 Budget - 2Yr'!E21+'Co-PI3 Budget - 2Yr'!E21+'Co-PI4 Budget - 2Yr'!E21+'Co-PI5 Budget - 2Yr'!E21</f>
        <v>0</v>
      </c>
      <c r="F21" s="27">
        <f>'PI Budget - 2Yr'!F21+'Co-PI1 Budget - 2Yr'!F21+'Co-PI2 Budget - 2Yr'!F21+'Co-PI3 Budget - 2Yr'!F21+'Co-PI4 Budget - 2Yr'!F21+'Co-PI5 Budget - 2Yr'!F21</f>
        <v>0</v>
      </c>
      <c r="G21" s="91">
        <f>'PI Budget - 2Yr'!G21+'Co-PI1 Budget - 2Yr'!G21+'Co-PI2 Budget - 2Yr'!G21+'Co-PI3 Budget - 2Yr'!G21+'Co-PI4 Budget - 2Yr'!G21+'Co-PI5 Budget - 2Yr'!G21</f>
        <v>0</v>
      </c>
      <c r="I21" s="136"/>
      <c r="J21" s="136"/>
    </row>
    <row r="22" spans="1:16" ht="13" x14ac:dyDescent="0.3">
      <c r="A22" s="178" t="s">
        <v>127</v>
      </c>
      <c r="B22" s="179"/>
      <c r="C22" s="80">
        <f>'PI Budget - 2Yr'!C22+'Co-PI1 Budget - 2Yr'!C22+'Co-PI2 Budget - 2Yr'!C22+'Co-PI3 Budget - 2Yr'!C22+'Co-PI4 Budget - 2Yr'!C22+'Co-PI5 Budget - 2Yr'!C22</f>
        <v>0</v>
      </c>
      <c r="D22" s="115">
        <f>'PI Budget - 2Yr'!D22+'Co-PI1 Budget - 2Yr'!D22+'Co-PI2 Budget - 2Yr'!D22+'Co-PI3 Budget - 2Yr'!D22+'Co-PI4 Budget - 2Yr'!D22+'Co-PI5 Budget - 2Yr'!D22</f>
        <v>0</v>
      </c>
      <c r="E22" s="27">
        <f>'PI Budget - 2Yr'!E22+'Co-PI1 Budget - 2Yr'!E22+'Co-PI2 Budget - 2Yr'!E22+'Co-PI3 Budget - 2Yr'!E22+'Co-PI4 Budget - 2Yr'!E22+'Co-PI5 Budget - 2Yr'!E22</f>
        <v>0</v>
      </c>
      <c r="F22" s="27">
        <f>'PI Budget - 2Yr'!F22+'Co-PI1 Budget - 2Yr'!F22+'Co-PI2 Budget - 2Yr'!F22+'Co-PI3 Budget - 2Yr'!F22+'Co-PI4 Budget - 2Yr'!F22+'Co-PI5 Budget - 2Yr'!F22</f>
        <v>0</v>
      </c>
      <c r="G22" s="91">
        <f>'PI Budget - 2Yr'!G22+'Co-PI1 Budget - 2Yr'!G22+'Co-PI2 Budget - 2Yr'!G22+'Co-PI3 Budget - 2Yr'!G22+'Co-PI4 Budget - 2Yr'!G22+'Co-PI5 Budget - 2Yr'!G22</f>
        <v>0</v>
      </c>
      <c r="I22" s="136" t="s">
        <v>114</v>
      </c>
      <c r="J22" s="135">
        <f>J18-J20</f>
        <v>0</v>
      </c>
    </row>
    <row r="23" spans="1:16" x14ac:dyDescent="0.25">
      <c r="A23" s="178" t="s">
        <v>45</v>
      </c>
      <c r="B23" s="179"/>
      <c r="C23" s="80">
        <f>'PI Budget - 2Yr'!C23+'Co-PI1 Budget - 2Yr'!C23+'Co-PI2 Budget - 2Yr'!C23+'Co-PI3 Budget - 2Yr'!C23+'Co-PI4 Budget - 2Yr'!C23+'Co-PI5 Budget - 2Yr'!C23</f>
        <v>0</v>
      </c>
      <c r="D23" s="115">
        <f>'PI Budget - 2Yr'!D23+'Co-PI1 Budget - 2Yr'!D23+'Co-PI2 Budget - 2Yr'!D23+'Co-PI3 Budget - 2Yr'!D23+'Co-PI4 Budget - 2Yr'!D23+'Co-PI5 Budget - 2Yr'!D23</f>
        <v>0</v>
      </c>
      <c r="E23" s="27">
        <f>'PI Budget - 2Yr'!E23+'Co-PI1 Budget - 2Yr'!E23+'Co-PI2 Budget - 2Yr'!E23+'Co-PI3 Budget - 2Yr'!E23+'Co-PI4 Budget - 2Yr'!E23+'Co-PI5 Budget - 2Yr'!E23</f>
        <v>0</v>
      </c>
      <c r="F23" s="27">
        <f>'PI Budget - 2Yr'!F23+'Co-PI1 Budget - 2Yr'!F23+'Co-PI2 Budget - 2Yr'!F23+'Co-PI3 Budget - 2Yr'!F23+'Co-PI4 Budget - 2Yr'!F23+'Co-PI5 Budget - 2Yr'!F23</f>
        <v>0</v>
      </c>
      <c r="G23" s="91">
        <f>'PI Budget - 2Yr'!G23+'Co-PI1 Budget - 2Yr'!G23+'Co-PI2 Budget - 2Yr'!G23+'Co-PI3 Budget - 2Yr'!G23+'Co-PI4 Budget - 2Yr'!G23+'Co-PI5 Budget - 2Yr'!G23</f>
        <v>0</v>
      </c>
    </row>
    <row r="24" spans="1:16" x14ac:dyDescent="0.25">
      <c r="A24" s="178" t="s">
        <v>46</v>
      </c>
      <c r="B24" s="179"/>
      <c r="C24" s="80">
        <f>'PI Budget - 2Yr'!C24+'Co-PI1 Budget - 2Yr'!C24+'Co-PI2 Budget - 2Yr'!C24+'Co-PI3 Budget - 2Yr'!C24+'Co-PI4 Budget - 2Yr'!C24+'Co-PI5 Budget - 2Yr'!C24</f>
        <v>0</v>
      </c>
      <c r="D24" s="115">
        <f>'PI Budget - 2Yr'!D24+'Co-PI1 Budget - 2Yr'!D24+'Co-PI2 Budget - 2Yr'!D24+'Co-PI3 Budget - 2Yr'!D24+'Co-PI4 Budget - 2Yr'!D24+'Co-PI5 Budget - 2Yr'!D24</f>
        <v>0</v>
      </c>
      <c r="E24" s="27">
        <f>'PI Budget - 2Yr'!E24+'Co-PI1 Budget - 2Yr'!E24+'Co-PI2 Budget - 2Yr'!E24+'Co-PI3 Budget - 2Yr'!E24+'Co-PI4 Budget - 2Yr'!E24+'Co-PI5 Budget - 2Yr'!E24</f>
        <v>0</v>
      </c>
      <c r="F24" s="27">
        <f>'PI Budget - 2Yr'!F24+'Co-PI1 Budget - 2Yr'!F24+'Co-PI2 Budget - 2Yr'!F24+'Co-PI3 Budget - 2Yr'!F24+'Co-PI4 Budget - 2Yr'!F24+'Co-PI5 Budget - 2Yr'!F24</f>
        <v>0</v>
      </c>
      <c r="G24" s="91">
        <f>'PI Budget - 2Yr'!G24+'Co-PI1 Budget - 2Yr'!G24+'Co-PI2 Budget - 2Yr'!G24+'Co-PI3 Budget - 2Yr'!G24+'Co-PI4 Budget - 2Yr'!G24+'Co-PI5 Budget - 2Yr'!G24</f>
        <v>0</v>
      </c>
    </row>
    <row r="25" spans="1:16" x14ac:dyDescent="0.25">
      <c r="A25" s="178" t="s">
        <v>42</v>
      </c>
      <c r="B25" s="179"/>
      <c r="C25" s="80">
        <f>'PI Budget - 2Yr'!C25+'Co-PI1 Budget - 2Yr'!C25+'Co-PI2 Budget - 2Yr'!C25+'Co-PI3 Budget - 2Yr'!C25+'Co-PI4 Budget - 2Yr'!C25+'Co-PI5 Budget - 2Yr'!C25</f>
        <v>0</v>
      </c>
      <c r="D25" s="115">
        <f>'PI Budget - 2Yr'!D25+'Co-PI1 Budget - 2Yr'!D25+'Co-PI2 Budget - 2Yr'!D25+'Co-PI3 Budget - 2Yr'!D25+'Co-PI4 Budget - 2Yr'!D25+'Co-PI5 Budget - 2Yr'!D25</f>
        <v>0</v>
      </c>
      <c r="E25" s="27">
        <f>'PI Budget - 2Yr'!E25+'Co-PI1 Budget - 2Yr'!E25+'Co-PI2 Budget - 2Yr'!E25+'Co-PI3 Budget - 2Yr'!E25+'Co-PI4 Budget - 2Yr'!E25+'Co-PI5 Budget - 2Yr'!E25</f>
        <v>0</v>
      </c>
      <c r="F25" s="27">
        <f>'PI Budget - 2Yr'!F25+'Co-PI1 Budget - 2Yr'!F25+'Co-PI2 Budget - 2Yr'!F25+'Co-PI3 Budget - 2Yr'!F25+'Co-PI4 Budget - 2Yr'!F25+'Co-PI5 Budget - 2Yr'!F25</f>
        <v>0</v>
      </c>
      <c r="G25" s="91">
        <f>'PI Budget - 2Yr'!G25+'Co-PI1 Budget - 2Yr'!G25+'Co-PI2 Budget - 2Yr'!G25+'Co-PI3 Budget - 2Yr'!G25+'Co-PI4 Budget - 2Yr'!G25+'Co-PI5 Budget - 2Yr'!G25</f>
        <v>0</v>
      </c>
    </row>
    <row r="26" spans="1:16" x14ac:dyDescent="0.25">
      <c r="A26" s="178"/>
      <c r="B26" s="179"/>
      <c r="C26" s="80"/>
      <c r="D26" s="83"/>
      <c r="E26" s="27">
        <f>'PI Budget - 2Yr'!E26+'Co-PI1 Budget - 2Yr'!E26+'Co-PI2 Budget - 2Yr'!E26+'Co-PI3 Budget - 2Yr'!E26+'Co-PI4 Budget - 2Yr'!E26+'Co-PI5 Budget - 2Yr'!E26</f>
        <v>0</v>
      </c>
      <c r="F26" s="27">
        <f>'PI Budget - 2Yr'!F26+'Co-PI1 Budget - 2Yr'!F26+'Co-PI2 Budget - 2Yr'!F26+'Co-PI3 Budget - 2Yr'!F26+'Co-PI4 Budget - 2Yr'!F26+'Co-PI5 Budget - 2Yr'!F26</f>
        <v>0</v>
      </c>
      <c r="G26" s="91">
        <f>'PI Budget - 2Yr'!G26+'Co-PI1 Budget - 2Yr'!G26+'Co-PI2 Budget - 2Yr'!G26+'Co-PI3 Budget - 2Yr'!G26+'Co-PI4 Budget - 2Yr'!G26+'Co-PI5 Budget - 2Yr'!G26</f>
        <v>0</v>
      </c>
    </row>
    <row r="27" spans="1:16" x14ac:dyDescent="0.25">
      <c r="A27" s="190" t="s">
        <v>48</v>
      </c>
      <c r="B27" s="191"/>
      <c r="C27" s="62"/>
      <c r="D27" s="62"/>
      <c r="E27" s="27">
        <f>'PI Budget - 2Yr'!E27+'Co-PI1 Budget - 2Yr'!E27+'Co-PI2 Budget - 2Yr'!E27+'Co-PI3 Budget - 2Yr'!E27+'Co-PI4 Budget - 2Yr'!E27+'Co-PI5 Budget - 2Yr'!E27</f>
        <v>0</v>
      </c>
      <c r="F27" s="27">
        <f>'PI Budget - 2Yr'!F27+'Co-PI1 Budget - 2Yr'!F27+'Co-PI2 Budget - 2Yr'!F27+'Co-PI3 Budget - 2Yr'!F27+'Co-PI4 Budget - 2Yr'!F27+'Co-PI5 Budget - 2Yr'!F27</f>
        <v>0</v>
      </c>
      <c r="G27" s="92">
        <f>'PI Budget - 2Yr'!G27+'Co-PI1 Budget - 2Yr'!G27+'Co-PI2 Budget - 2Yr'!G27+'Co-PI3 Budget - 2Yr'!G27+'Co-PI4 Budget - 2Yr'!G27+'Co-PI5 Budget - 2Yr'!G27</f>
        <v>0</v>
      </c>
    </row>
    <row r="28" spans="1:16" ht="13" x14ac:dyDescent="0.3">
      <c r="A28" s="196" t="s">
        <v>30</v>
      </c>
      <c r="B28" s="197"/>
      <c r="C28" s="81"/>
      <c r="D28" s="5"/>
      <c r="E28" s="27"/>
      <c r="F28" s="27"/>
      <c r="G28" s="93"/>
    </row>
    <row r="29" spans="1:16" x14ac:dyDescent="0.25">
      <c r="A29" s="178" t="s">
        <v>33</v>
      </c>
      <c r="B29" s="179"/>
      <c r="C29" s="114">
        <v>0.32</v>
      </c>
      <c r="D29" s="115"/>
      <c r="E29" s="27">
        <f>'PI Budget - 2Yr'!E29+'Co-PI1 Budget - 2Yr'!E29+'Co-PI2 Budget - 2Yr'!E29+'Co-PI3 Budget - 2Yr'!E29+'Co-PI4 Budget - 2Yr'!E29+'Co-PI5 Budget - 2Yr'!E29</f>
        <v>0</v>
      </c>
      <c r="F29" s="27">
        <f>'PI Budget - 2Yr'!F29+'Co-PI1 Budget - 2Yr'!F29+'Co-PI2 Budget - 2Yr'!F29+'Co-PI3 Budget - 2Yr'!F29+'Co-PI4 Budget - 2Yr'!F29+'Co-PI5 Budget - 2Yr'!F29</f>
        <v>0</v>
      </c>
      <c r="G29" s="91">
        <f>'PI Budget - 2Yr'!G29+'Co-PI1 Budget - 2Yr'!G29+'Co-PI2 Budget - 2Yr'!G29+'Co-PI3 Budget - 2Yr'!G29+'Co-PI4 Budget - 2Yr'!G29+'Co-PI5 Budget - 2Yr'!G29</f>
        <v>0</v>
      </c>
    </row>
    <row r="30" spans="1:16" x14ac:dyDescent="0.25">
      <c r="A30" s="192" t="s">
        <v>34</v>
      </c>
      <c r="B30" s="193"/>
      <c r="C30" s="114">
        <v>0.2</v>
      </c>
      <c r="D30" s="115"/>
      <c r="E30" s="27">
        <f>'PI Budget - 2Yr'!E30+'Co-PI1 Budget - 2Yr'!E30+'Co-PI2 Budget - 2Yr'!E30+'Co-PI3 Budget - 2Yr'!E30+'Co-PI4 Budget - 2Yr'!E30+'Co-PI5 Budget - 2Yr'!E30</f>
        <v>0</v>
      </c>
      <c r="F30" s="27">
        <f>'PI Budget - 2Yr'!F30+'Co-PI1 Budget - 2Yr'!F30+'Co-PI2 Budget - 2Yr'!F30+'Co-PI3 Budget - 2Yr'!F30+'Co-PI4 Budget - 2Yr'!F30+'Co-PI5 Budget - 2Yr'!F30</f>
        <v>0</v>
      </c>
      <c r="G30" s="91">
        <f>'PI Budget - 2Yr'!G30+'Co-PI1 Budget - 2Yr'!G30+'Co-PI2 Budget - 2Yr'!G30+'Co-PI3 Budget - 2Yr'!G30+'Co-PI4 Budget - 2Yr'!G30+'Co-PI5 Budget - 2Yr'!G30</f>
        <v>0</v>
      </c>
    </row>
    <row r="31" spans="1:16" x14ac:dyDescent="0.25">
      <c r="A31" s="178" t="s">
        <v>43</v>
      </c>
      <c r="B31" s="179"/>
      <c r="C31" s="114">
        <v>0.02</v>
      </c>
      <c r="D31" s="115"/>
      <c r="E31" s="27">
        <f>'PI Budget - 2Yr'!E31+'Co-PI1 Budget - 2Yr'!E31+'Co-PI2 Budget - 2Yr'!E31+'Co-PI3 Budget - 2Yr'!E31+'Co-PI4 Budget - 2Yr'!E31+'Co-PI5 Budget - 2Yr'!E31</f>
        <v>0</v>
      </c>
      <c r="F31" s="27">
        <f>'PI Budget - 2Yr'!F31+'Co-PI1 Budget - 2Yr'!F31+'Co-PI2 Budget - 2Yr'!F31+'Co-PI3 Budget - 2Yr'!F31+'Co-PI4 Budget - 2Yr'!F31+'Co-PI5 Budget - 2Yr'!F31</f>
        <v>0</v>
      </c>
      <c r="G31" s="91">
        <f>'PI Budget - 2Yr'!G31+'Co-PI1 Budget - 2Yr'!G31+'Co-PI2 Budget - 2Yr'!G31+'Co-PI3 Budget - 2Yr'!G31+'Co-PI4 Budget - 2Yr'!G31+'Co-PI5 Budget - 2Yr'!G31</f>
        <v>0</v>
      </c>
    </row>
    <row r="32" spans="1:16" x14ac:dyDescent="0.25">
      <c r="A32" s="178" t="s">
        <v>42</v>
      </c>
      <c r="B32" s="179"/>
      <c r="C32" s="114">
        <v>0.11</v>
      </c>
      <c r="D32" s="115"/>
      <c r="E32" s="27">
        <f>'PI Budget - 2Yr'!E32+'Co-PI1 Budget - 2Yr'!E32+'Co-PI2 Budget - 2Yr'!E32+'Co-PI3 Budget - 2Yr'!E32+'Co-PI4 Budget - 2Yr'!E32+'Co-PI5 Budget - 2Yr'!E32</f>
        <v>0</v>
      </c>
      <c r="F32" s="27">
        <f>'PI Budget - 2Yr'!F32+'Co-PI1 Budget - 2Yr'!F32+'Co-PI2 Budget - 2Yr'!F32+'Co-PI3 Budget - 2Yr'!F32+'Co-PI4 Budget - 2Yr'!F32+'Co-PI5 Budget - 2Yr'!F32</f>
        <v>0</v>
      </c>
      <c r="G32" s="91">
        <f>'PI Budget - 2Yr'!G32+'Co-PI1 Budget - 2Yr'!G32+'Co-PI2 Budget - 2Yr'!G32+'Co-PI3 Budget - 2Yr'!G32+'Co-PI4 Budget - 2Yr'!G32+'Co-PI5 Budget - 2Yr'!G32</f>
        <v>0</v>
      </c>
    </row>
    <row r="33" spans="1:12" x14ac:dyDescent="0.25">
      <c r="A33" s="178"/>
      <c r="B33" s="179"/>
      <c r="C33" s="106"/>
      <c r="D33" s="115"/>
      <c r="E33" s="27"/>
      <c r="F33" s="27"/>
      <c r="G33" s="94"/>
    </row>
    <row r="34" spans="1:12" x14ac:dyDescent="0.25">
      <c r="A34" s="190" t="s">
        <v>32</v>
      </c>
      <c r="B34" s="191"/>
      <c r="C34" s="63"/>
      <c r="D34" s="62"/>
      <c r="E34" s="27">
        <f>'PI Budget - 2Yr'!E34+'Co-PI1 Budget - 2Yr'!E34+'Co-PI2 Budget - 2Yr'!E34+'Co-PI3 Budget - 2Yr'!E34+'Co-PI4 Budget - 2Yr'!E34+'Co-PI5 Budget - 2Yr'!E34</f>
        <v>0</v>
      </c>
      <c r="F34" s="27">
        <f>'PI Budget - 2Yr'!F34+'Co-PI1 Budget - 2Yr'!F34+'Co-PI2 Budget - 2Yr'!F34+'Co-PI3 Budget - 2Yr'!F34+'Co-PI4 Budget - 2Yr'!F34+'Co-PI5 Budget - 2Yr'!F34</f>
        <v>0</v>
      </c>
      <c r="G34" s="133">
        <f>'PI Budget - 2Yr'!G34+'Co-PI1 Budget - 2Yr'!G34+'Co-PI2 Budget - 2Yr'!G34+'Co-PI3 Budget - 2Yr'!G34+'Co-PI4 Budget - 2Yr'!G34+'Co-PI5 Budget - 2Yr'!G34</f>
        <v>0</v>
      </c>
    </row>
    <row r="35" spans="1:12" ht="13" x14ac:dyDescent="0.3">
      <c r="A35" s="194" t="s">
        <v>6</v>
      </c>
      <c r="B35" s="195"/>
      <c r="C35" s="64"/>
      <c r="D35" s="64"/>
      <c r="E35" s="131">
        <f>'PI Budget - 2Yr'!E35+'Co-PI1 Budget - 2Yr'!E35+'Co-PI2 Budget - 2Yr'!E35+'Co-PI3 Budget - 2Yr'!E35+'Co-PI4 Budget - 2Yr'!E35+'Co-PI5 Budget - 2Yr'!E35</f>
        <v>0</v>
      </c>
      <c r="F35" s="131">
        <f>'PI Budget - 2Yr'!F35+'Co-PI1 Budget - 2Yr'!F35+'Co-PI2 Budget - 2Yr'!F35+'Co-PI3 Budget - 2Yr'!F35+'Co-PI4 Budget - 2Yr'!F35+'Co-PI5 Budget - 2Yr'!F35</f>
        <v>0</v>
      </c>
      <c r="G35" s="132">
        <f>'PI Budget - 2Yr'!G35+'Co-PI1 Budget - 2Yr'!G35+'Co-PI2 Budget - 2Yr'!G35+'Co-PI3 Budget - 2Yr'!G35+'Co-PI4 Budget - 2Yr'!G35+'Co-PI5 Budget - 2Yr'!G35</f>
        <v>0</v>
      </c>
    </row>
    <row r="36" spans="1:12" ht="13" x14ac:dyDescent="0.3">
      <c r="A36" s="200"/>
      <c r="B36" s="201"/>
      <c r="C36" s="64"/>
      <c r="D36" s="2"/>
      <c r="E36" s="27"/>
      <c r="F36" s="27"/>
      <c r="G36" s="97"/>
    </row>
    <row r="37" spans="1:12" ht="13" x14ac:dyDescent="0.3">
      <c r="A37" s="194" t="s">
        <v>7</v>
      </c>
      <c r="B37" s="195"/>
      <c r="C37" s="64"/>
      <c r="D37" s="64"/>
      <c r="E37" s="131"/>
      <c r="F37" s="131"/>
      <c r="G37" s="131"/>
    </row>
    <row r="38" spans="1:12" ht="13" x14ac:dyDescent="0.3">
      <c r="A38" s="178" t="s">
        <v>115</v>
      </c>
      <c r="B38" s="179"/>
      <c r="C38" s="62"/>
      <c r="D38" s="4"/>
      <c r="E38" s="27">
        <f>'PI Budget - 2Yr'!E38+'Co-PI1 Budget - 2Yr'!E38+'Co-PI2 Budget - 2Yr'!E38+'Co-PI3 Budget - 2Yr'!E38+'Co-PI4 Budget - 2Yr'!E38+'Co-PI5 Budget - 2Yr'!E38</f>
        <v>0</v>
      </c>
      <c r="F38" s="27">
        <f>'PI Budget - 2Yr'!F38+'Co-PI1 Budget - 2Yr'!F38+'Co-PI2 Budget - 2Yr'!F38+'Co-PI3 Budget - 2Yr'!F38+'Co-PI4 Budget - 2Yr'!F38+'Co-PI5 Budget - 2Yr'!F38</f>
        <v>0</v>
      </c>
      <c r="G38" s="91">
        <f t="shared" ref="G38:G40" si="2">SUM(E38:F38)</f>
        <v>0</v>
      </c>
      <c r="L38" s="31"/>
    </row>
    <row r="39" spans="1:12" ht="13" x14ac:dyDescent="0.3">
      <c r="A39" s="178" t="s">
        <v>116</v>
      </c>
      <c r="B39" s="179"/>
      <c r="C39" s="62"/>
      <c r="D39" s="4"/>
      <c r="E39" s="27">
        <f>'PI Budget - 2Yr'!E39+'Co-PI1 Budget - 2Yr'!E39+'Co-PI2 Budget - 2Yr'!E39+'Co-PI3 Budget - 2Yr'!E39+'Co-PI4 Budget - 2Yr'!E39+'Co-PI5 Budget - 2Yr'!E39</f>
        <v>0</v>
      </c>
      <c r="F39" s="27">
        <f>'PI Budget - 2Yr'!F39+'Co-PI1 Budget - 2Yr'!F39+'Co-PI2 Budget - 2Yr'!F39+'Co-PI3 Budget - 2Yr'!F39+'Co-PI4 Budget - 2Yr'!F39+'Co-PI5 Budget - 2Yr'!F39</f>
        <v>0</v>
      </c>
      <c r="G39" s="91">
        <f t="shared" si="2"/>
        <v>0</v>
      </c>
      <c r="L39" s="31"/>
    </row>
    <row r="40" spans="1:12" ht="13" x14ac:dyDescent="0.3">
      <c r="A40" s="202" t="s">
        <v>117</v>
      </c>
      <c r="B40" s="203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2"/>
        <v>0</v>
      </c>
    </row>
    <row r="41" spans="1:12" ht="13" x14ac:dyDescent="0.3">
      <c r="A41" s="180"/>
      <c r="B41" s="181"/>
      <c r="C41" s="64"/>
      <c r="D41" s="2"/>
      <c r="E41" s="27"/>
      <c r="F41" s="27"/>
      <c r="G41" s="94"/>
    </row>
    <row r="42" spans="1:12" ht="13" x14ac:dyDescent="0.3">
      <c r="A42" s="180" t="s">
        <v>8</v>
      </c>
      <c r="B42" s="181"/>
      <c r="C42" s="105" t="s">
        <v>85</v>
      </c>
      <c r="D42" s="2"/>
      <c r="E42" s="27"/>
      <c r="F42" s="27"/>
      <c r="G42" s="94"/>
    </row>
    <row r="43" spans="1:12" x14ac:dyDescent="0.25">
      <c r="A43" s="178" t="s">
        <v>13</v>
      </c>
      <c r="B43" s="179"/>
      <c r="C43" s="80">
        <f>'PI Budget - 2Yr'!C43+'Co-PI1 Budget - 2Yr'!C43+'Co-PI2 Budget - 2Yr'!C43+'Co-PI3 Budget - 2Yr'!C43+'Co-PI4 Budget - 2Yr'!C43+'Co-PI5 Budget - 2Yr'!C43</f>
        <v>0</v>
      </c>
      <c r="D43" s="4"/>
      <c r="E43" s="27">
        <f>'PI Budget - 2Yr'!E43+'Co-PI1 Budget - 2Yr'!E43+'Co-PI2 Budget - 2Yr'!E43+'Co-PI3 Budget - 2Yr'!E43+'Co-PI4 Budget - 2Yr'!E43+'Co-PI5 Budget - 2Yr'!E43</f>
        <v>0</v>
      </c>
      <c r="F43" s="27">
        <f>'PI Budget - 2Yr'!F43+'Co-PI1 Budget - 2Yr'!F43+'Co-PI2 Budget - 2Yr'!F43+'Co-PI3 Budget - 2Yr'!F43+'Co-PI4 Budget - 2Yr'!F43+'Co-PI5 Budget - 2Yr'!F43</f>
        <v>0</v>
      </c>
      <c r="G43" s="91">
        <f>'PI Budget - 2Yr'!G43+'Co-PI1 Budget - 2Yr'!G43+'Co-PI2 Budget - 2Yr'!G43+'Co-PI3 Budget - 2Yr'!G43+'Co-PI4 Budget - 2Yr'!G43+'Co-PI5 Budget - 2Yr'!G43</f>
        <v>0</v>
      </c>
    </row>
    <row r="44" spans="1:12" x14ac:dyDescent="0.25">
      <c r="A44" s="178" t="s">
        <v>14</v>
      </c>
      <c r="B44" s="179"/>
      <c r="C44" s="80">
        <f>'PI Budget - 2Yr'!C44+'Co-PI1 Budget - 2Yr'!C44+'Co-PI2 Budget - 2Yr'!C44+'Co-PI3 Budget - 2Yr'!C44+'Co-PI4 Budget - 2Yr'!C44+'Co-PI5 Budget - 2Yr'!C44</f>
        <v>0</v>
      </c>
      <c r="D44" s="4"/>
      <c r="E44" s="27">
        <f>'PI Budget - 2Yr'!E44+'Co-PI1 Budget - 2Yr'!E44+'Co-PI2 Budget - 2Yr'!E44+'Co-PI3 Budget - 2Yr'!E44+'Co-PI4 Budget - 2Yr'!E44+'Co-PI5 Budget - 2Yr'!E44</f>
        <v>0</v>
      </c>
      <c r="F44" s="27">
        <f>'PI Budget - 2Yr'!F44+'Co-PI1 Budget - 2Yr'!F44+'Co-PI2 Budget - 2Yr'!F44+'Co-PI3 Budget - 2Yr'!F44+'Co-PI4 Budget - 2Yr'!F44+'Co-PI5 Budget - 2Yr'!F44</f>
        <v>0</v>
      </c>
      <c r="G44" s="91">
        <f>'PI Budget - 2Yr'!G44+'Co-PI1 Budget - 2Yr'!G44+'Co-PI2 Budget - 2Yr'!G44+'Co-PI3 Budget - 2Yr'!G44+'Co-PI4 Budget - 2Yr'!G44+'Co-PI5 Budget - 2Yr'!G44</f>
        <v>0</v>
      </c>
    </row>
    <row r="45" spans="1:12" ht="13" x14ac:dyDescent="0.3">
      <c r="A45" s="202" t="s">
        <v>25</v>
      </c>
      <c r="B45" s="203"/>
      <c r="C45" s="65"/>
      <c r="D45" s="116"/>
      <c r="E45" s="131">
        <f>'PI Budget - 2Yr'!E45+'Co-PI1 Budget - 2Yr'!E45+'Co-PI2 Budget - 2Yr'!E45+'Co-PI3 Budget - 2Yr'!E45+'Co-PI4 Budget - 2Yr'!E45+'Co-PI5 Budget - 2Yr'!E45</f>
        <v>0</v>
      </c>
      <c r="F45" s="131">
        <f>'PI Budget - 2Yr'!F45+'Co-PI1 Budget - 2Yr'!F45+'Co-PI2 Budget - 2Yr'!F45+'Co-PI3 Budget - 2Yr'!F45+'Co-PI4 Budget - 2Yr'!F45+'Co-PI5 Budget - 2Yr'!F45</f>
        <v>0</v>
      </c>
      <c r="G45" s="132">
        <f>'PI Budget - 2Yr'!G45+'Co-PI1 Budget - 2Yr'!G45+'Co-PI2 Budget - 2Yr'!G45+'Co-PI3 Budget - 2Yr'!G45+'Co-PI4 Budget - 2Yr'!G45+'Co-PI5 Budget - 2Yr'!G45</f>
        <v>0</v>
      </c>
    </row>
    <row r="46" spans="1:12" ht="13" x14ac:dyDescent="0.3">
      <c r="A46" s="204"/>
      <c r="B46" s="205"/>
      <c r="C46" s="65"/>
      <c r="D46" s="117"/>
      <c r="E46" s="27"/>
      <c r="F46" s="27"/>
      <c r="G46" s="97"/>
    </row>
    <row r="47" spans="1:12" ht="12.75" customHeight="1" x14ac:dyDescent="0.3">
      <c r="A47" s="180" t="s">
        <v>9</v>
      </c>
      <c r="B47" s="181"/>
      <c r="C47" s="64"/>
      <c r="D47" s="2"/>
      <c r="E47" s="27"/>
      <c r="F47" s="27"/>
      <c r="G47" s="94"/>
    </row>
    <row r="48" spans="1:12" ht="12.75" customHeight="1" x14ac:dyDescent="0.25">
      <c r="A48" s="178" t="s">
        <v>15</v>
      </c>
      <c r="B48" s="179"/>
      <c r="C48" s="62"/>
      <c r="D48" s="4"/>
      <c r="E48" s="27">
        <f>'PI Budget - 2Yr'!E48+'Co-PI1 Budget - 2Yr'!E48+'Co-PI2 Budget - 2Yr'!E48+'Co-PI3 Budget - 2Yr'!E48+'Co-PI4 Budget - 2Yr'!E48+'Co-PI5 Budget - 2Yr'!E48</f>
        <v>0</v>
      </c>
      <c r="F48" s="27">
        <f>'PI Budget - 2Yr'!F48+'Co-PI1 Budget - 2Yr'!F48+'Co-PI2 Budget - 2Yr'!F48+'Co-PI3 Budget - 2Yr'!F48+'Co-PI4 Budget - 2Yr'!F48+'Co-PI5 Budget - 2Yr'!F48</f>
        <v>0</v>
      </c>
      <c r="G48" s="91">
        <f>'PI Budget - 2Yr'!G48+'Co-PI1 Budget - 2Yr'!G48+'Co-PI2 Budget - 2Yr'!G48+'Co-PI3 Budget - 2Yr'!G48+'Co-PI4 Budget - 2Yr'!G48+'Co-PI5 Budget - 2Yr'!G48</f>
        <v>0</v>
      </c>
    </row>
    <row r="49" spans="1:11" ht="12.75" customHeight="1" x14ac:dyDescent="0.25">
      <c r="A49" s="178" t="s">
        <v>16</v>
      </c>
      <c r="B49" s="179"/>
      <c r="C49" s="62"/>
      <c r="D49" s="4"/>
      <c r="E49" s="27">
        <f>'PI Budget - 2Yr'!E49+'Co-PI1 Budget - 2Yr'!E49+'Co-PI2 Budget - 2Yr'!E49+'Co-PI3 Budget - 2Yr'!E49+'Co-PI4 Budget - 2Yr'!E49+'Co-PI5 Budget - 2Yr'!E49</f>
        <v>0</v>
      </c>
      <c r="F49" s="27">
        <f>'PI Budget - 2Yr'!F49+'Co-PI1 Budget - 2Yr'!F49+'Co-PI2 Budget - 2Yr'!F49+'Co-PI3 Budget - 2Yr'!F49+'Co-PI4 Budget - 2Yr'!F49+'Co-PI5 Budget - 2Yr'!F49</f>
        <v>0</v>
      </c>
      <c r="G49" s="91">
        <f>'PI Budget - 2Yr'!G49+'Co-PI1 Budget - 2Yr'!G49+'Co-PI2 Budget - 2Yr'!G49+'Co-PI3 Budget - 2Yr'!G49+'Co-PI4 Budget - 2Yr'!G49+'Co-PI5 Budget - 2Yr'!G49</f>
        <v>0</v>
      </c>
    </row>
    <row r="50" spans="1:11" ht="12.75" customHeight="1" x14ac:dyDescent="0.25">
      <c r="A50" s="178" t="s">
        <v>17</v>
      </c>
      <c r="B50" s="179"/>
      <c r="C50" s="62"/>
      <c r="D50" s="4"/>
      <c r="E50" s="27">
        <f>'PI Budget - 2Yr'!E50+'Co-PI1 Budget - 2Yr'!E50+'Co-PI2 Budget - 2Yr'!E50+'Co-PI3 Budget - 2Yr'!E50+'Co-PI4 Budget - 2Yr'!E50+'Co-PI5 Budget - 2Yr'!E50</f>
        <v>0</v>
      </c>
      <c r="F50" s="27">
        <f>'PI Budget - 2Yr'!F50+'Co-PI1 Budget - 2Yr'!F50+'Co-PI2 Budget - 2Yr'!F50+'Co-PI3 Budget - 2Yr'!F50+'Co-PI4 Budget - 2Yr'!F50+'Co-PI5 Budget - 2Yr'!F50</f>
        <v>0</v>
      </c>
      <c r="G50" s="91">
        <f>'PI Budget - 2Yr'!G50+'Co-PI1 Budget - 2Yr'!G50+'Co-PI2 Budget - 2Yr'!G50+'Co-PI3 Budget - 2Yr'!G50+'Co-PI4 Budget - 2Yr'!G50+'Co-PI5 Budget - 2Yr'!G50</f>
        <v>0</v>
      </c>
    </row>
    <row r="51" spans="1:11" ht="12.75" customHeight="1" x14ac:dyDescent="0.25">
      <c r="A51" s="178" t="s">
        <v>18</v>
      </c>
      <c r="B51" s="179"/>
      <c r="C51" s="62"/>
      <c r="D51" s="4"/>
      <c r="E51" s="27">
        <f>'PI Budget - 2Yr'!E51+'Co-PI1 Budget - 2Yr'!E51+'Co-PI2 Budget - 2Yr'!E51+'Co-PI3 Budget - 2Yr'!E51+'Co-PI4 Budget - 2Yr'!E51+'Co-PI5 Budget - 2Yr'!E51</f>
        <v>0</v>
      </c>
      <c r="F51" s="27">
        <f>'PI Budget - 2Yr'!F51+'Co-PI1 Budget - 2Yr'!F51+'Co-PI2 Budget - 2Yr'!F51+'Co-PI3 Budget - 2Yr'!F51+'Co-PI4 Budget - 2Yr'!F51+'Co-PI5 Budget - 2Yr'!F51</f>
        <v>0</v>
      </c>
      <c r="G51" s="91">
        <f>'PI Budget - 2Yr'!G51+'Co-PI1 Budget - 2Yr'!G51+'Co-PI2 Budget - 2Yr'!G51+'Co-PI3 Budget - 2Yr'!G51+'Co-PI4 Budget - 2Yr'!G51+'Co-PI5 Budget - 2Yr'!G51</f>
        <v>0</v>
      </c>
    </row>
    <row r="52" spans="1:11" ht="12.75" customHeight="1" x14ac:dyDescent="0.25">
      <c r="A52" s="178" t="s">
        <v>19</v>
      </c>
      <c r="B52" s="179"/>
      <c r="C52" s="62"/>
      <c r="D52" s="4"/>
      <c r="E52" s="27">
        <f>'PI Budget - 2Yr'!E52+'Co-PI1 Budget - 2Yr'!E52+'Co-PI2 Budget - 2Yr'!E52+'Co-PI3 Budget - 2Yr'!E52+'Co-PI4 Budget - 2Yr'!E52+'Co-PI5 Budget - 2Yr'!E52</f>
        <v>0</v>
      </c>
      <c r="F52" s="27">
        <f>'PI Budget - 2Yr'!F52+'Co-PI1 Budget - 2Yr'!F52+'Co-PI2 Budget - 2Yr'!F52+'Co-PI3 Budget - 2Yr'!F52+'Co-PI4 Budget - 2Yr'!F52+'Co-PI5 Budget - 2Yr'!F52</f>
        <v>0</v>
      </c>
      <c r="G52" s="91">
        <f>'PI Budget - 2Yr'!G52+'Co-PI1 Budget - 2Yr'!G52+'Co-PI2 Budget - 2Yr'!G52+'Co-PI3 Budget - 2Yr'!G52+'Co-PI4 Budget - 2Yr'!G52+'Co-PI5 Budget - 2Yr'!G52</f>
        <v>0</v>
      </c>
    </row>
    <row r="53" spans="1:11" ht="12.75" customHeight="1" x14ac:dyDescent="0.3">
      <c r="A53" s="202" t="s">
        <v>24</v>
      </c>
      <c r="B53" s="203"/>
      <c r="C53" s="65"/>
      <c r="D53" s="116"/>
      <c r="E53" s="27">
        <f>'PI Budget - 2Yr'!E53+'Co-PI1 Budget - 2Yr'!E53+'Co-PI2 Budget - 2Yr'!E53+'Co-PI3 Budget - 2Yr'!E53+'Co-PI4 Budget - 2Yr'!E53+'Co-PI5 Budget - 2Yr'!E53</f>
        <v>0</v>
      </c>
      <c r="F53" s="27">
        <f>'PI Budget - 2Yr'!F53+'Co-PI1 Budget - 2Yr'!F53+'Co-PI2 Budget - 2Yr'!F53+'Co-PI3 Budget - 2Yr'!F53+'Co-PI4 Budget - 2Yr'!F53+'Co-PI5 Budget - 2Yr'!F53</f>
        <v>0</v>
      </c>
      <c r="G53" s="132">
        <f>'PI Budget - 2Yr'!G53+'Co-PI1 Budget - 2Yr'!G53+'Co-PI2 Budget - 2Yr'!G53+'Co-PI3 Budget - 2Yr'!G53+'Co-PI4 Budget - 2Yr'!G53+'Co-PI5 Budget - 2Yr'!G53</f>
        <v>0</v>
      </c>
    </row>
    <row r="54" spans="1:11" ht="12.75" customHeight="1" x14ac:dyDescent="0.3">
      <c r="A54" s="204"/>
      <c r="B54" s="205"/>
      <c r="C54" s="65"/>
      <c r="D54" s="117"/>
      <c r="E54" s="27"/>
      <c r="F54" s="27"/>
      <c r="G54" s="97"/>
    </row>
    <row r="55" spans="1:11" ht="13" x14ac:dyDescent="0.3">
      <c r="A55" s="196" t="s">
        <v>10</v>
      </c>
      <c r="B55" s="197"/>
      <c r="C55" s="107"/>
      <c r="D55" s="5"/>
      <c r="E55" s="27"/>
      <c r="F55" s="27"/>
      <c r="G55" s="94"/>
    </row>
    <row r="56" spans="1:11" x14ac:dyDescent="0.25">
      <c r="A56" s="178" t="s">
        <v>20</v>
      </c>
      <c r="B56" s="179"/>
      <c r="C56" s="62"/>
      <c r="D56" s="4"/>
      <c r="E56" s="27">
        <f>'PI Budget - 2Yr'!E56+'Co-PI1 Budget - 2Yr'!E56+'Co-PI2 Budget - 2Yr'!E56+'Co-PI3 Budget - 2Yr'!E56+'Co-PI4 Budget - 2Yr'!E56+'Co-PI5 Budget - 2Yr'!E56</f>
        <v>0</v>
      </c>
      <c r="F56" s="27">
        <f>'PI Budget - 2Yr'!F56+'Co-PI1 Budget - 2Yr'!F56+'Co-PI2 Budget - 2Yr'!F56+'Co-PI3 Budget - 2Yr'!F56+'Co-PI4 Budget - 2Yr'!F56+'Co-PI5 Budget - 2Yr'!F56</f>
        <v>0</v>
      </c>
      <c r="G56" s="91">
        <f>'PI Budget - 2Yr'!G56+'Co-PI1 Budget - 2Yr'!G56+'Co-PI2 Budget - 2Yr'!G56+'Co-PI3 Budget - 2Yr'!G56+'Co-PI4 Budget - 2Yr'!G56+'Co-PI5 Budget - 2Yr'!G56</f>
        <v>0</v>
      </c>
    </row>
    <row r="57" spans="1:11" x14ac:dyDescent="0.25">
      <c r="A57" s="178" t="s">
        <v>44</v>
      </c>
      <c r="B57" s="179"/>
      <c r="C57" s="62"/>
      <c r="D57" s="4"/>
      <c r="E57" s="27">
        <f>'PI Budget - 2Yr'!E57+'Co-PI1 Budget - 2Yr'!E57+'Co-PI2 Budget - 2Yr'!E57+'Co-PI3 Budget - 2Yr'!E57+'Co-PI4 Budget - 2Yr'!E57+'Co-PI5 Budget - 2Yr'!E57</f>
        <v>0</v>
      </c>
      <c r="F57" s="27">
        <f>'PI Budget - 2Yr'!F57+'Co-PI1 Budget - 2Yr'!F57+'Co-PI2 Budget - 2Yr'!F57+'Co-PI3 Budget - 2Yr'!F57+'Co-PI4 Budget - 2Yr'!F57+'Co-PI5 Budget - 2Yr'!F57</f>
        <v>0</v>
      </c>
      <c r="G57" s="91">
        <f>'PI Budget - 2Yr'!G57+'Co-PI1 Budget - 2Yr'!G57+'Co-PI2 Budget - 2Yr'!G57+'Co-PI3 Budget - 2Yr'!G57+'Co-PI4 Budget - 2Yr'!G57+'Co-PI5 Budget - 2Yr'!G57</f>
        <v>0</v>
      </c>
    </row>
    <row r="58" spans="1:11" x14ac:dyDescent="0.25">
      <c r="A58" s="178" t="s">
        <v>21</v>
      </c>
      <c r="B58" s="179"/>
      <c r="C58" s="62"/>
      <c r="D58" s="4"/>
      <c r="E58" s="27">
        <f>'PI Budget - 2Yr'!E58+'Co-PI1 Budget - 2Yr'!E58+'Co-PI2 Budget - 2Yr'!E58+'Co-PI3 Budget - 2Yr'!E58+'Co-PI4 Budget - 2Yr'!E58+'Co-PI5 Budget - 2Yr'!E58</f>
        <v>0</v>
      </c>
      <c r="F58" s="27">
        <f>'PI Budget - 2Yr'!F58+'Co-PI1 Budget - 2Yr'!F58+'Co-PI2 Budget - 2Yr'!F58+'Co-PI3 Budget - 2Yr'!F58+'Co-PI4 Budget - 2Yr'!F58+'Co-PI5 Budget - 2Yr'!F58</f>
        <v>0</v>
      </c>
      <c r="G58" s="91">
        <f>'PI Budget - 2Yr'!G58+'Co-PI1 Budget - 2Yr'!G58+'Co-PI2 Budget - 2Yr'!G58+'Co-PI3 Budget - 2Yr'!G58+'Co-PI4 Budget - 2Yr'!G58+'Co-PI5 Budget - 2Yr'!G58</f>
        <v>0</v>
      </c>
    </row>
    <row r="59" spans="1:11" x14ac:dyDescent="0.25">
      <c r="A59" s="178" t="s">
        <v>22</v>
      </c>
      <c r="B59" s="179"/>
      <c r="C59" s="62"/>
      <c r="D59" s="4"/>
      <c r="E59" s="27">
        <f>'PI Budget - 2Yr'!E59+'Co-PI1 Budget - 2Yr'!E59+'Co-PI2 Budget - 2Yr'!E59+'Co-PI3 Budget - 2Yr'!E59+'Co-PI4 Budget - 2Yr'!E59+'Co-PI5 Budget - 2Yr'!E59</f>
        <v>0</v>
      </c>
      <c r="F59" s="27">
        <f>'PI Budget - 2Yr'!F59+'Co-PI1 Budget - 2Yr'!F59+'Co-PI2 Budget - 2Yr'!F59+'Co-PI3 Budget - 2Yr'!F59+'Co-PI4 Budget - 2Yr'!F59+'Co-PI5 Budget - 2Yr'!F59</f>
        <v>0</v>
      </c>
      <c r="G59" s="91">
        <f>'PI Budget - 2Yr'!G59+'Co-PI1 Budget - 2Yr'!G59+'Co-PI2 Budget - 2Yr'!G59+'Co-PI3 Budget - 2Yr'!G59+'Co-PI4 Budget - 2Yr'!G59+'Co-PI5 Budget - 2Yr'!G59</f>
        <v>0</v>
      </c>
    </row>
    <row r="60" spans="1:11" x14ac:dyDescent="0.25">
      <c r="A60" s="178" t="s">
        <v>28</v>
      </c>
      <c r="B60" s="179"/>
      <c r="C60" s="80">
        <f>'PI Budget - 2Yr'!C60+'Co-PI1 Budget - 2Yr'!C60+'Co-PI2 Budget - 2Yr'!C60+'Co-PI3 Budget - 2Yr'!C60+'Co-PI4 Budget - 2Yr'!C60+'Co-PI5 Budget - 2Yr'!C60</f>
        <v>0</v>
      </c>
      <c r="D60" s="4"/>
      <c r="E60" s="27">
        <f>'PI Budget - 2Yr'!E60+'Co-PI1 Budget - 2Yr'!E60+'Co-PI2 Budget - 2Yr'!E60+'Co-PI3 Budget - 2Yr'!E60+'Co-PI4 Budget - 2Yr'!E60+'Co-PI5 Budget - 2Yr'!E60</f>
        <v>0</v>
      </c>
      <c r="F60" s="27">
        <f>'PI Budget - 2Yr'!F60+'Co-PI1 Budget - 2Yr'!F60+'Co-PI2 Budget - 2Yr'!F60+'Co-PI3 Budget - 2Yr'!F60+'Co-PI4 Budget - 2Yr'!F60+'Co-PI5 Budget - 2Yr'!F60</f>
        <v>0</v>
      </c>
      <c r="G60" s="91">
        <f>'PI Budget - 2Yr'!G60+'Co-PI1 Budget - 2Yr'!G60+'Co-PI2 Budget - 2Yr'!G60+'Co-PI3 Budget - 2Yr'!G60+'Co-PI4 Budget - 2Yr'!G60+'Co-PI5 Budget - 2Yr'!G60</f>
        <v>0</v>
      </c>
    </row>
    <row r="61" spans="1:11" ht="13" x14ac:dyDescent="0.3">
      <c r="A61" s="178" t="s">
        <v>79</v>
      </c>
      <c r="B61" s="179"/>
      <c r="C61" s="63"/>
      <c r="D61" s="4"/>
      <c r="E61" s="27">
        <f>'PI Budget - 2Yr'!E61+'Co-PI1 Budget - 2Yr'!E61+'Co-PI2 Budget - 2Yr'!E61+'Co-PI3 Budget - 2Yr'!E61+'Co-PI4 Budget - 2Yr'!E61+'Co-PI5 Budget - 2Yr'!E61</f>
        <v>0</v>
      </c>
      <c r="F61" s="27">
        <f>'PI Budget - 2Yr'!F61+'Co-PI1 Budget - 2Yr'!F61+'Co-PI2 Budget - 2Yr'!F61+'Co-PI3 Budget - 2Yr'!F61+'Co-PI4 Budget - 2Yr'!F61+'Co-PI5 Budget - 2Yr'!F61</f>
        <v>0</v>
      </c>
      <c r="G61" s="91">
        <f>'PI Budget - 2Yr'!G61+'Co-PI1 Budget - 2Yr'!G61+'Co-PI2 Budget - 2Yr'!G61+'Co-PI3 Budget - 2Yr'!G61+'Co-PI4 Budget - 2Yr'!G61+'Co-PI5 Budget - 2Yr'!G61</f>
        <v>0</v>
      </c>
    </row>
    <row r="62" spans="1:11" ht="13" x14ac:dyDescent="0.3">
      <c r="A62" s="202" t="s">
        <v>23</v>
      </c>
      <c r="B62" s="203"/>
      <c r="C62" s="65"/>
      <c r="D62" s="116"/>
      <c r="E62" s="131">
        <f>'PI Budget - 2Yr'!E62+'Co-PI1 Budget - 2Yr'!E62+'Co-PI2 Budget - 2Yr'!E62+'Co-PI3 Budget - 2Yr'!E62+'Co-PI4 Budget - 2Yr'!E62+'Co-PI5 Budget - 2Yr'!E62</f>
        <v>0</v>
      </c>
      <c r="F62" s="131">
        <f>'PI Budget - 2Yr'!F62+'Co-PI1 Budget - 2Yr'!F62+'Co-PI2 Budget - 2Yr'!F62+'Co-PI3 Budget - 2Yr'!F62+'Co-PI4 Budget - 2Yr'!F62+'Co-PI5 Budget - 2Yr'!F62</f>
        <v>0</v>
      </c>
      <c r="G62" s="132">
        <f>'PI Budget - 2Yr'!G62+'Co-PI1 Budget - 2Yr'!G62+'Co-PI2 Budget - 2Yr'!G62+'Co-PI3 Budget - 2Yr'!G62+'Co-PI4 Budget - 2Yr'!G62+'Co-PI5 Budget - 2Yr'!G62</f>
        <v>0</v>
      </c>
    </row>
    <row r="63" spans="1:11" ht="13" x14ac:dyDescent="0.3">
      <c r="A63" s="99"/>
      <c r="B63" s="85"/>
      <c r="C63" s="84"/>
      <c r="D63" s="118"/>
      <c r="E63" s="27"/>
      <c r="F63" s="27"/>
      <c r="G63" s="91"/>
    </row>
    <row r="64" spans="1:11" ht="13.5" thickBot="1" x14ac:dyDescent="0.35">
      <c r="A64" s="213" t="s">
        <v>11</v>
      </c>
      <c r="B64" s="214"/>
      <c r="C64" s="144"/>
      <c r="D64" s="144"/>
      <c r="E64" s="138">
        <f>'PI Budget - 2Yr'!E64+'Co-PI1 Budget - 2Yr'!E64+'Co-PI2 Budget - 2Yr'!E64+'Co-PI3 Budget - 2Yr'!E64+'Co-PI4 Budget - 2Yr'!E64+'Co-PI5 Budget - 2Yr'!E64</f>
        <v>0</v>
      </c>
      <c r="F64" s="138">
        <f>'PI Budget - 2Yr'!F64+'Co-PI1 Budget - 2Yr'!F64+'Co-PI2 Budget - 2Yr'!F64+'Co-PI3 Budget - 2Yr'!F64+'Co-PI4 Budget - 2Yr'!F64+'Co-PI5 Budget - 2Yr'!F64</f>
        <v>0</v>
      </c>
      <c r="G64" s="139">
        <f>'PI Budget - 2Yr'!G64+'Co-PI1 Budget - 2Yr'!G64+'Co-PI2 Budget - 2Yr'!G64+'Co-PI3 Budget - 2Yr'!G64+'Co-PI4 Budget - 2Yr'!G64+'Co-PI5 Budget - 2Yr'!G64</f>
        <v>0</v>
      </c>
      <c r="K64" s="3"/>
    </row>
    <row r="65" spans="1:9" s="3" customFormat="1" ht="13" x14ac:dyDescent="0.3">
      <c r="A65" s="198" t="s">
        <v>26</v>
      </c>
      <c r="B65" s="199"/>
      <c r="C65" s="145"/>
      <c r="D65" s="146"/>
      <c r="E65" s="140">
        <f>'PI Budget - 2Yr'!E65+'Co-PI1 Budget - 2Yr'!E65+'Co-PI2 Budget - 2Yr'!E65+'Co-PI3 Budget - 2Yr'!E65+'Co-PI4 Budget - 2Yr'!E65+'Co-PI5 Budget - 2Yr'!E65</f>
        <v>0</v>
      </c>
      <c r="F65" s="140">
        <f>'PI Budget - 2Yr'!F65+'Co-PI1 Budget - 2Yr'!F65+'Co-PI2 Budget - 2Yr'!F65+'Co-PI3 Budget - 2Yr'!F65+'Co-PI4 Budget - 2Yr'!F65+'Co-PI5 Budget - 2Yr'!F65</f>
        <v>0</v>
      </c>
      <c r="G65" s="141">
        <f>'PI Budget - 2Yr'!G65+'Co-PI1 Budget - 2Yr'!G65+'Co-PI2 Budget - 2Yr'!G65+'Co-PI3 Budget - 2Yr'!G65+'Co-PI4 Budget - 2Yr'!G65+'Co-PI5 Budget - 2Yr'!G65</f>
        <v>0</v>
      </c>
      <c r="H65" s="1"/>
      <c r="I65"/>
    </row>
    <row r="66" spans="1:9" ht="13.5" thickBot="1" x14ac:dyDescent="0.35">
      <c r="A66" s="206" t="s">
        <v>39</v>
      </c>
      <c r="B66" s="207"/>
      <c r="C66" s="147">
        <f>'PI Budget - 2Yr'!C66</f>
        <v>0.52</v>
      </c>
      <c r="D66" s="148"/>
      <c r="E66" s="142">
        <f>'PI Budget - 2Yr'!E66+'Co-PI1 Budget - 2Yr'!E66+'Co-PI2 Budget - 2Yr'!E66+'Co-PI3 Budget - 2Yr'!E66+'Co-PI4 Budget - 2Yr'!E66+'Co-PI5 Budget - 2Yr'!E66</f>
        <v>0</v>
      </c>
      <c r="F66" s="142">
        <f>'PI Budget - 2Yr'!F66+'Co-PI1 Budget - 2Yr'!F66+'Co-PI2 Budget - 2Yr'!F66+'Co-PI3 Budget - 2Yr'!F66+'Co-PI4 Budget - 2Yr'!F66+'Co-PI5 Budget - 2Yr'!F66</f>
        <v>0</v>
      </c>
      <c r="G66" s="143">
        <f>'PI Budget - 2Yr'!G66+'Co-PI1 Budget - 2Yr'!G66+'Co-PI2 Budget - 2Yr'!G66+'Co-PI3 Budget - 2Yr'!G66+'Co-PI4 Budget - 2Yr'!G66+'Co-PI5 Budget - 2Yr'!G66</f>
        <v>0</v>
      </c>
    </row>
    <row r="67" spans="1:9" ht="13.5" thickBot="1" x14ac:dyDescent="0.35">
      <c r="A67" s="208" t="s">
        <v>12</v>
      </c>
      <c r="B67" s="209"/>
      <c r="C67" s="75"/>
      <c r="D67" s="75"/>
      <c r="E67" s="149">
        <f>'PI Budget - 2Yr'!E67+'Co-PI1 Budget - 2Yr'!E67+'Co-PI2 Budget - 2Yr'!E67+'Co-PI3 Budget - 2Yr'!E67+'Co-PI4 Budget - 2Yr'!E67+'Co-PI5 Budget - 2Yr'!E67</f>
        <v>0</v>
      </c>
      <c r="F67" s="149">
        <f>'PI Budget - 2Yr'!F67+'Co-PI1 Budget - 2Yr'!F67+'Co-PI2 Budget - 2Yr'!F67+'Co-PI3 Budget - 2Yr'!F67+'Co-PI4 Budget - 2Yr'!F67+'Co-PI5 Budget - 2Yr'!F67</f>
        <v>0</v>
      </c>
      <c r="G67" s="150">
        <f>'PI Budget - 2Yr'!G67+'Co-PI1 Budget - 2Yr'!G67+'Co-PI2 Budget - 2Yr'!G67+'Co-PI3 Budget - 2Yr'!G67+'Co-PI4 Budget - 2Yr'!G67+'Co-PI5 Budget - 2Yr'!G67</f>
        <v>0</v>
      </c>
    </row>
    <row r="68" spans="1:9" ht="12.75" customHeight="1" thickBot="1" x14ac:dyDescent="0.35">
      <c r="A68" s="210" t="s">
        <v>27</v>
      </c>
      <c r="B68" s="211"/>
      <c r="C68" s="211"/>
      <c r="D68" s="211"/>
      <c r="E68" s="211"/>
      <c r="F68" s="212"/>
      <c r="G68" s="151">
        <f>G67</f>
        <v>0</v>
      </c>
    </row>
    <row r="69" spans="1:9" x14ac:dyDescent="0.25">
      <c r="E69"/>
      <c r="F69"/>
    </row>
    <row r="70" spans="1:9" x14ac:dyDescent="0.25">
      <c r="E70"/>
      <c r="F70"/>
    </row>
    <row r="71" spans="1:9" x14ac:dyDescent="0.25">
      <c r="E71"/>
      <c r="F71"/>
    </row>
    <row r="72" spans="1:9" x14ac:dyDescent="0.25">
      <c r="E72"/>
      <c r="F72"/>
    </row>
    <row r="73" spans="1:9" x14ac:dyDescent="0.25">
      <c r="E73"/>
      <c r="F73"/>
    </row>
    <row r="74" spans="1:9" x14ac:dyDescent="0.25">
      <c r="E74"/>
      <c r="F74"/>
    </row>
    <row r="75" spans="1:9" x14ac:dyDescent="0.25">
      <c r="E75"/>
      <c r="F75"/>
    </row>
    <row r="76" spans="1:9" x14ac:dyDescent="0.25">
      <c r="E76"/>
      <c r="F76"/>
    </row>
    <row r="77" spans="1:9" x14ac:dyDescent="0.25">
      <c r="E77"/>
      <c r="F77"/>
    </row>
    <row r="78" spans="1:9" x14ac:dyDescent="0.25">
      <c r="E78"/>
      <c r="F78"/>
    </row>
    <row r="79" spans="1:9" x14ac:dyDescent="0.25">
      <c r="E79"/>
      <c r="F79"/>
    </row>
    <row r="80" spans="1:9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</sheetData>
  <sheetProtection algorithmName="SHA-512" hashValue="HfVVhz/zmOMZjQNu17vfvHI8I+RPLemxUfVxSFzDW8xpwghVQ3NlkbjPCZxBWal54XAyysF1wuBSh8Vy7Ty7Gg==" saltValue="RflF66QUinfNHaSoUO7zuQ==" spinCount="100000" sheet="1" selectLockedCells="1" selectUnlockedCells="1"/>
  <mergeCells count="55">
    <mergeCell ref="A66:B66"/>
    <mergeCell ref="A67:B67"/>
    <mergeCell ref="A68:F68"/>
    <mergeCell ref="A60:B6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B61"/>
    <mergeCell ref="A62:B62"/>
    <mergeCell ref="A64:B64"/>
    <mergeCell ref="A65:B65"/>
    <mergeCell ref="A50:B50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G1"/>
    <mergeCell ref="A23:B23"/>
    <mergeCell ref="A11:B11"/>
    <mergeCell ref="A7:G7"/>
    <mergeCell ref="A8:B10"/>
    <mergeCell ref="E8:G8"/>
    <mergeCell ref="A18:B18"/>
    <mergeCell ref="A19:B19"/>
    <mergeCell ref="A20:B20"/>
    <mergeCell ref="A21:B21"/>
    <mergeCell ref="A22:B22"/>
  </mergeCells>
  <phoneticPr fontId="21" type="noConversion"/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03"/>
  <sheetViews>
    <sheetView topLeftCell="A11" zoomScale="90" zoomScaleNormal="90" workbookViewId="0">
      <selection activeCell="F40" sqref="F40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0" width="10.7265625" bestFit="1" customWidth="1"/>
    <col min="11" max="11" width="14.54296875" bestFit="1" customWidth="1"/>
    <col min="12" max="12" width="8.81640625" bestFit="1" customWidth="1"/>
    <col min="13" max="13" width="12.26953125" customWidth="1"/>
    <col min="14" max="14" width="10.7265625" customWidth="1"/>
    <col min="15" max="17" width="10" customWidth="1"/>
  </cols>
  <sheetData>
    <row r="1" spans="1:17" ht="14" x14ac:dyDescent="0.3">
      <c r="A1" s="177" t="s">
        <v>83</v>
      </c>
      <c r="B1" s="177"/>
      <c r="C1" s="177"/>
      <c r="D1" s="177"/>
      <c r="E1" s="177"/>
      <c r="F1" s="177"/>
      <c r="G1" s="177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96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182" t="s">
        <v>0</v>
      </c>
      <c r="B7" s="183"/>
      <c r="C7" s="183"/>
      <c r="D7" s="183"/>
      <c r="E7" s="183"/>
      <c r="F7" s="184"/>
      <c r="G7" s="185"/>
      <c r="I7" s="215" t="s">
        <v>78</v>
      </c>
      <c r="J7" s="216"/>
      <c r="K7" s="172"/>
      <c r="M7" s="74" t="s">
        <v>66</v>
      </c>
    </row>
    <row r="8" spans="1:17" ht="13" x14ac:dyDescent="0.3">
      <c r="A8" s="186" t="s">
        <v>1</v>
      </c>
      <c r="B8" s="187"/>
      <c r="C8" s="112"/>
      <c r="D8" s="110"/>
      <c r="E8" s="187" t="s">
        <v>2</v>
      </c>
      <c r="F8" s="188"/>
      <c r="G8" s="189"/>
      <c r="M8" s="119" t="s">
        <v>97</v>
      </c>
    </row>
    <row r="9" spans="1:17" ht="13" x14ac:dyDescent="0.3">
      <c r="A9" s="186"/>
      <c r="B9" s="187"/>
      <c r="C9" s="113"/>
      <c r="D9" s="111"/>
      <c r="E9" s="38" t="s">
        <v>3</v>
      </c>
      <c r="F9" s="38" t="s">
        <v>110</v>
      </c>
      <c r="G9" s="87" t="s">
        <v>4</v>
      </c>
      <c r="M9" s="119" t="s">
        <v>98</v>
      </c>
    </row>
    <row r="10" spans="1:17" s="1" customFormat="1" ht="13" x14ac:dyDescent="0.3">
      <c r="A10" s="186"/>
      <c r="B10" s="187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17"/>
      <c r="J10" s="217"/>
      <c r="K10" s="26"/>
      <c r="L10" s="26"/>
      <c r="M10" s="41" t="s">
        <v>99</v>
      </c>
      <c r="N10" s="41" t="s">
        <v>99</v>
      </c>
      <c r="P10" s="41" t="s">
        <v>51</v>
      </c>
      <c r="Q10" s="41" t="s">
        <v>51</v>
      </c>
    </row>
    <row r="11" spans="1:17" ht="13" x14ac:dyDescent="0.3">
      <c r="A11" s="180" t="s">
        <v>5</v>
      </c>
      <c r="B11" s="181"/>
      <c r="C11" s="64"/>
      <c r="D11" s="2"/>
      <c r="E11" s="6"/>
      <c r="F11" s="6"/>
      <c r="G11" s="89"/>
      <c r="I11" s="76" t="s">
        <v>133</v>
      </c>
      <c r="J11" s="76" t="s">
        <v>36</v>
      </c>
      <c r="K11" s="76" t="s">
        <v>134</v>
      </c>
      <c r="L11" s="175" t="s">
        <v>36</v>
      </c>
      <c r="M11" s="43" t="s">
        <v>3</v>
      </c>
      <c r="N11" s="43" t="s">
        <v>110</v>
      </c>
      <c r="P11" s="43" t="s">
        <v>3</v>
      </c>
      <c r="Q11" s="43" t="s">
        <v>110</v>
      </c>
    </row>
    <row r="12" spans="1:17" x14ac:dyDescent="0.25">
      <c r="A12" s="90"/>
      <c r="B12" s="73" t="s">
        <v>123</v>
      </c>
      <c r="C12" s="80">
        <v>0</v>
      </c>
      <c r="D12" s="115">
        <f>C12/L12</f>
        <v>0</v>
      </c>
      <c r="E12" s="27">
        <f>ROUND(K12/L12*C12,0)</f>
        <v>0</v>
      </c>
      <c r="F12" s="27">
        <f>E12*1.03</f>
        <v>0</v>
      </c>
      <c r="G12" s="91">
        <f t="shared" ref="G12:G17" si="0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1">SUM(E12/M12)</f>
        <v>#DIV/0!</v>
      </c>
      <c r="Q12" s="68" t="e">
        <f t="shared" si="1"/>
        <v>#DIV/0!</v>
      </c>
    </row>
    <row r="13" spans="1:17" x14ac:dyDescent="0.25">
      <c r="A13" s="90"/>
      <c r="B13" s="79"/>
      <c r="C13" s="80">
        <v>0</v>
      </c>
      <c r="D13" s="115">
        <f t="shared" ref="D13:D17" si="2">C13/L13</f>
        <v>0</v>
      </c>
      <c r="E13" s="27">
        <f t="shared" ref="E13:E17" si="3">ROUND(K13/L13*C13,0)</f>
        <v>0</v>
      </c>
      <c r="F13" s="27">
        <f t="shared" ref="F13:F17" si="4">E13*1.035</f>
        <v>0</v>
      </c>
      <c r="G13" s="91">
        <f t="shared" si="0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5" si="6">I13</f>
        <v>0</v>
      </c>
      <c r="N13" s="121">
        <f t="shared" ref="N13:N17" si="7">M13*1.03</f>
        <v>0</v>
      </c>
      <c r="P13" s="68" t="e">
        <f t="shared" si="1"/>
        <v>#DIV/0!</v>
      </c>
      <c r="Q13" s="68" t="e">
        <f t="shared" si="1"/>
        <v>#DIV/0!</v>
      </c>
    </row>
    <row r="14" spans="1:17" x14ac:dyDescent="0.25">
      <c r="A14" s="90"/>
      <c r="B14" s="79"/>
      <c r="C14" s="80">
        <v>0</v>
      </c>
      <c r="D14" s="115">
        <f t="shared" si="2"/>
        <v>0</v>
      </c>
      <c r="E14" s="27">
        <f t="shared" si="3"/>
        <v>0</v>
      </c>
      <c r="F14" s="27">
        <f t="shared" si="4"/>
        <v>0</v>
      </c>
      <c r="G14" s="91">
        <f t="shared" si="0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1"/>
        <v>#DIV/0!</v>
      </c>
      <c r="Q14" s="68" t="e">
        <f t="shared" si="1"/>
        <v>#DIV/0!</v>
      </c>
    </row>
    <row r="15" spans="1:17" x14ac:dyDescent="0.25">
      <c r="A15" s="90"/>
      <c r="B15" s="79"/>
      <c r="C15" s="80">
        <v>0</v>
      </c>
      <c r="D15" s="115">
        <f t="shared" si="2"/>
        <v>0</v>
      </c>
      <c r="E15" s="27">
        <f t="shared" si="3"/>
        <v>0</v>
      </c>
      <c r="F15" s="27">
        <f t="shared" si="4"/>
        <v>0</v>
      </c>
      <c r="G15" s="91">
        <f t="shared" si="0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1"/>
        <v>#DIV/0!</v>
      </c>
      <c r="Q15" s="68" t="e">
        <f t="shared" si="1"/>
        <v>#DIV/0!</v>
      </c>
    </row>
    <row r="16" spans="1:17" x14ac:dyDescent="0.25">
      <c r="A16" s="90"/>
      <c r="B16" s="79"/>
      <c r="C16" s="80">
        <v>0</v>
      </c>
      <c r="D16" s="115">
        <f t="shared" si="2"/>
        <v>0</v>
      </c>
      <c r="E16" s="27">
        <f t="shared" si="3"/>
        <v>0</v>
      </c>
      <c r="F16" s="27">
        <f t="shared" si="4"/>
        <v>0</v>
      </c>
      <c r="G16" s="91">
        <f t="shared" si="0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ref="M16:M17" si="8">I16</f>
        <v>0</v>
      </c>
      <c r="N16" s="121">
        <f t="shared" si="7"/>
        <v>0</v>
      </c>
      <c r="P16" s="68" t="e">
        <f t="shared" si="1"/>
        <v>#DIV/0!</v>
      </c>
      <c r="Q16" s="68" t="e">
        <f t="shared" si="1"/>
        <v>#DIV/0!</v>
      </c>
    </row>
    <row r="17" spans="1:21" x14ac:dyDescent="0.25">
      <c r="A17" s="90"/>
      <c r="B17" s="79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91">
        <f t="shared" si="0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2">
        <f t="shared" si="8"/>
        <v>0</v>
      </c>
      <c r="N17" s="121">
        <f t="shared" si="7"/>
        <v>0</v>
      </c>
      <c r="P17" s="69" t="e">
        <f t="shared" si="1"/>
        <v>#DIV/0!</v>
      </c>
      <c r="Q17" s="69" t="e">
        <f t="shared" si="1"/>
        <v>#DIV/0!</v>
      </c>
    </row>
    <row r="18" spans="1:21" x14ac:dyDescent="0.25">
      <c r="A18" s="178"/>
      <c r="B18" s="179"/>
      <c r="C18" s="80"/>
      <c r="D18" s="83"/>
      <c r="E18" s="27"/>
      <c r="F18" s="27"/>
      <c r="G18" s="91"/>
      <c r="I18" s="21"/>
      <c r="J18" s="21"/>
      <c r="K18" s="21"/>
      <c r="L18" s="21"/>
    </row>
    <row r="19" spans="1:21" x14ac:dyDescent="0.25">
      <c r="A19" s="190" t="s">
        <v>31</v>
      </c>
      <c r="B19" s="191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1" ht="13" x14ac:dyDescent="0.3">
      <c r="A20" s="180" t="s">
        <v>29</v>
      </c>
      <c r="B20" s="18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1" x14ac:dyDescent="0.25">
      <c r="A21" s="192" t="s">
        <v>34</v>
      </c>
      <c r="B21" s="193"/>
      <c r="C21" s="80">
        <v>0</v>
      </c>
      <c r="D21" s="115">
        <v>0</v>
      </c>
      <c r="E21" s="27">
        <f>ROUND(I21*D21*C21,0)</f>
        <v>0</v>
      </c>
      <c r="F21" s="27">
        <f t="shared" ref="F21:F25" si="9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1" x14ac:dyDescent="0.25">
      <c r="A22" s="178" t="s">
        <v>127</v>
      </c>
      <c r="B22" s="179"/>
      <c r="C22" s="80">
        <v>0</v>
      </c>
      <c r="D22" s="115">
        <v>0</v>
      </c>
      <c r="E22" s="27">
        <f>ROUND(I22*D22*C22,0)</f>
        <v>0</v>
      </c>
      <c r="F22" s="27">
        <f t="shared" si="9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152" t="s">
        <v>124</v>
      </c>
      <c r="N22" s="152"/>
      <c r="O22" s="152"/>
      <c r="P22" s="152"/>
      <c r="Q22" s="152"/>
      <c r="R22" s="152"/>
      <c r="S22" s="153"/>
      <c r="T22" s="153"/>
      <c r="U22" s="153"/>
    </row>
    <row r="23" spans="1:21" ht="13" x14ac:dyDescent="0.3">
      <c r="A23" s="178" t="s">
        <v>45</v>
      </c>
      <c r="B23" s="179"/>
      <c r="C23" s="80">
        <v>0</v>
      </c>
      <c r="D23" s="115">
        <v>0</v>
      </c>
      <c r="E23" s="27">
        <v>0</v>
      </c>
      <c r="F23" s="27">
        <f t="shared" si="9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125</v>
      </c>
      <c r="N23" s="34"/>
    </row>
    <row r="24" spans="1:21" ht="13" x14ac:dyDescent="0.3">
      <c r="A24" s="178" t="s">
        <v>46</v>
      </c>
      <c r="B24" s="179"/>
      <c r="C24" s="80">
        <v>0</v>
      </c>
      <c r="D24" s="115">
        <v>0</v>
      </c>
      <c r="E24" s="27">
        <v>0</v>
      </c>
      <c r="F24" s="27">
        <f t="shared" si="9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1" x14ac:dyDescent="0.25">
      <c r="A25" s="178" t="s">
        <v>42</v>
      </c>
      <c r="B25" s="179"/>
      <c r="C25" s="80">
        <v>0</v>
      </c>
      <c r="D25" s="115">
        <v>0</v>
      </c>
      <c r="E25" s="27">
        <v>0</v>
      </c>
      <c r="F25" s="27">
        <f t="shared" si="9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1" ht="13" x14ac:dyDescent="0.3">
      <c r="A26" s="178"/>
      <c r="B26" s="179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121</v>
      </c>
      <c r="P26" s="70" t="s">
        <v>122</v>
      </c>
    </row>
    <row r="27" spans="1:21" x14ac:dyDescent="0.25">
      <c r="A27" s="190" t="s">
        <v>48</v>
      </c>
      <c r="B27" s="191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1" ht="13" x14ac:dyDescent="0.3">
      <c r="A28" s="196" t="s">
        <v>30</v>
      </c>
      <c r="B28" s="197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1" x14ac:dyDescent="0.25">
      <c r="A29" s="178" t="s">
        <v>33</v>
      </c>
      <c r="B29" s="179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1" x14ac:dyDescent="0.25">
      <c r="A30" s="192" t="s">
        <v>34</v>
      </c>
      <c r="B30" s="19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1" x14ac:dyDescent="0.25">
      <c r="A31" s="178" t="s">
        <v>43</v>
      </c>
      <c r="B31" s="179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1" x14ac:dyDescent="0.25">
      <c r="A32" s="178" t="s">
        <v>42</v>
      </c>
      <c r="B32" s="179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21" x14ac:dyDescent="0.25">
      <c r="A33" s="178"/>
      <c r="B33" s="179"/>
      <c r="C33" s="106"/>
      <c r="D33" s="115"/>
      <c r="E33" s="11"/>
      <c r="F33" s="11"/>
      <c r="G33" s="94"/>
      <c r="I33" s="21"/>
      <c r="J33" s="21"/>
      <c r="K33" s="21"/>
      <c r="N33" s="19"/>
    </row>
    <row r="34" spans="1:21" x14ac:dyDescent="0.25">
      <c r="A34" s="190" t="s">
        <v>32</v>
      </c>
      <c r="B34" s="191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21" ht="13" x14ac:dyDescent="0.3">
      <c r="A35" s="194" t="s">
        <v>6</v>
      </c>
      <c r="B35" s="195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21" ht="13" x14ac:dyDescent="0.3">
      <c r="A36" s="200"/>
      <c r="B36" s="201"/>
      <c r="C36" s="64"/>
      <c r="D36" s="2"/>
      <c r="E36" s="12"/>
      <c r="F36" s="12"/>
      <c r="G36" s="97"/>
      <c r="I36" s="22"/>
      <c r="J36" s="22"/>
      <c r="K36" s="22"/>
      <c r="L36" s="22"/>
    </row>
    <row r="37" spans="1:21" ht="13" x14ac:dyDescent="0.3">
      <c r="A37" s="194" t="s">
        <v>7</v>
      </c>
      <c r="B37" s="195"/>
      <c r="C37" s="64"/>
      <c r="D37" s="64"/>
      <c r="E37" s="11"/>
      <c r="F37" s="11"/>
      <c r="G37" s="95"/>
      <c r="I37" s="21"/>
      <c r="J37" s="22"/>
      <c r="K37" s="22"/>
      <c r="L37" s="22"/>
    </row>
    <row r="38" spans="1:21" ht="13" x14ac:dyDescent="0.3">
      <c r="A38" s="178" t="s">
        <v>115</v>
      </c>
      <c r="B38" s="179"/>
      <c r="C38" s="62"/>
      <c r="D38" s="4"/>
      <c r="E38" s="27">
        <v>0</v>
      </c>
      <c r="F38" s="27">
        <v>0</v>
      </c>
      <c r="G38" s="91">
        <f>SUM(E38:F38)</f>
        <v>0</v>
      </c>
      <c r="M38" s="31" t="s">
        <v>118</v>
      </c>
    </row>
    <row r="39" spans="1:21" ht="13" x14ac:dyDescent="0.3">
      <c r="A39" s="178" t="s">
        <v>116</v>
      </c>
      <c r="B39" s="179"/>
      <c r="C39" s="62"/>
      <c r="D39" s="4"/>
      <c r="E39" s="27">
        <v>0</v>
      </c>
      <c r="F39" s="27">
        <v>0</v>
      </c>
      <c r="G39" s="91">
        <f>SUM(E39:F39)</f>
        <v>0</v>
      </c>
      <c r="M39" s="31" t="s">
        <v>119</v>
      </c>
    </row>
    <row r="40" spans="1:21" ht="13" x14ac:dyDescent="0.3">
      <c r="A40" s="202" t="s">
        <v>117</v>
      </c>
      <c r="B40" s="203"/>
      <c r="C40" s="65"/>
      <c r="D40" s="116"/>
      <c r="E40" s="131">
        <f>ROUND(SUM(E38:E39),0)</f>
        <v>0</v>
      </c>
      <c r="F40" s="131">
        <f>ROUND(SUM(F38:F39),0)</f>
        <v>0</v>
      </c>
      <c r="G40" s="131">
        <f>ROUND(SUM(G38:G39),0)</f>
        <v>0</v>
      </c>
    </row>
    <row r="41" spans="1:21" ht="13" x14ac:dyDescent="0.3">
      <c r="A41" s="180"/>
      <c r="B41" s="181"/>
      <c r="C41" s="64"/>
      <c r="D41" s="2"/>
      <c r="E41" s="11"/>
      <c r="F41" s="11"/>
      <c r="G41" s="94"/>
      <c r="I41" s="21"/>
      <c r="J41" s="22"/>
      <c r="K41" s="22"/>
      <c r="L41" s="22"/>
    </row>
    <row r="42" spans="1:21" ht="13" x14ac:dyDescent="0.3">
      <c r="A42" s="180" t="s">
        <v>8</v>
      </c>
      <c r="B42" s="18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21" x14ac:dyDescent="0.25">
      <c r="A43" s="178" t="s">
        <v>13</v>
      </c>
      <c r="B43" s="179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8" t="s">
        <v>100</v>
      </c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</row>
    <row r="44" spans="1:21" x14ac:dyDescent="0.25">
      <c r="A44" s="178" t="s">
        <v>14</v>
      </c>
      <c r="B44" s="179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107</v>
      </c>
    </row>
    <row r="45" spans="1:21" ht="13" x14ac:dyDescent="0.3">
      <c r="A45" s="202" t="s">
        <v>25</v>
      </c>
      <c r="B45" s="203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21" ht="13" x14ac:dyDescent="0.3">
      <c r="A46" s="204"/>
      <c r="B46" s="205"/>
      <c r="C46" s="65"/>
      <c r="D46" s="117"/>
      <c r="E46" s="12"/>
      <c r="F46" s="12"/>
      <c r="G46" s="97"/>
      <c r="I46" s="22"/>
      <c r="J46" s="22"/>
      <c r="K46" s="22"/>
      <c r="L46" s="22"/>
    </row>
    <row r="47" spans="1:21" ht="12.75" customHeight="1" x14ac:dyDescent="0.3">
      <c r="A47" s="180" t="s">
        <v>9</v>
      </c>
      <c r="B47" s="18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21" ht="12.75" customHeight="1" x14ac:dyDescent="0.3">
      <c r="A48" s="178" t="s">
        <v>15</v>
      </c>
      <c r="B48" s="179"/>
      <c r="C48" s="62"/>
      <c r="D48" s="4"/>
      <c r="E48" s="11">
        <v>0</v>
      </c>
      <c r="F48" s="11">
        <v>0</v>
      </c>
      <c r="G48" s="98">
        <f t="shared" ref="G48:G53" si="10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78" t="s">
        <v>16</v>
      </c>
      <c r="B49" s="179"/>
      <c r="C49" s="62"/>
      <c r="D49" s="4"/>
      <c r="E49" s="11">
        <v>0</v>
      </c>
      <c r="F49" s="11">
        <v>0</v>
      </c>
      <c r="G49" s="98">
        <f t="shared" si="10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78" t="s">
        <v>17</v>
      </c>
      <c r="B50" s="179"/>
      <c r="C50" s="62"/>
      <c r="D50" s="4"/>
      <c r="E50" s="11">
        <v>0</v>
      </c>
      <c r="F50" s="11">
        <v>0</v>
      </c>
      <c r="G50" s="98">
        <f t="shared" si="10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78" t="s">
        <v>18</v>
      </c>
      <c r="B51" s="179"/>
      <c r="C51" s="62"/>
      <c r="D51" s="4"/>
      <c r="E51" s="11">
        <v>0</v>
      </c>
      <c r="F51" s="11">
        <v>0</v>
      </c>
      <c r="G51" s="98">
        <f t="shared" si="10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78" t="s">
        <v>19</v>
      </c>
      <c r="B52" s="179"/>
      <c r="C52" s="62"/>
      <c r="D52" s="4"/>
      <c r="E52" s="11">
        <v>0</v>
      </c>
      <c r="F52" s="11">
        <v>0</v>
      </c>
      <c r="G52" s="98">
        <f t="shared" si="10"/>
        <v>0</v>
      </c>
      <c r="I52" s="21"/>
      <c r="J52" s="21"/>
      <c r="K52" s="21"/>
      <c r="L52" s="21"/>
    </row>
    <row r="53" spans="1:18" ht="12.75" customHeight="1" x14ac:dyDescent="0.3">
      <c r="A53" s="202" t="s">
        <v>24</v>
      </c>
      <c r="B53" s="203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0"/>
        <v>0</v>
      </c>
      <c r="I53" s="22"/>
      <c r="J53" s="21"/>
      <c r="K53" s="21"/>
      <c r="L53" s="21"/>
      <c r="M53" s="61"/>
    </row>
    <row r="54" spans="1:18" ht="12.75" customHeight="1" x14ac:dyDescent="0.3">
      <c r="A54" s="204"/>
      <c r="B54" s="205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6" t="s">
        <v>10</v>
      </c>
      <c r="B55" s="197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78" t="s">
        <v>20</v>
      </c>
      <c r="B56" s="179"/>
      <c r="C56" s="62"/>
      <c r="D56" s="4"/>
      <c r="E56" s="11">
        <v>0</v>
      </c>
      <c r="F56" s="11">
        <v>0</v>
      </c>
      <c r="G56" s="98">
        <f t="shared" ref="G56:G62" si="11">ROUND(SUM(E56:F56),0)</f>
        <v>0</v>
      </c>
      <c r="I56" s="21"/>
      <c r="J56" s="21"/>
      <c r="K56" s="21"/>
      <c r="L56" s="21"/>
    </row>
    <row r="57" spans="1:18" x14ac:dyDescent="0.25">
      <c r="A57" s="178" t="s">
        <v>44</v>
      </c>
      <c r="B57" s="179"/>
      <c r="C57" s="62"/>
      <c r="D57" s="4"/>
      <c r="E57" s="11">
        <v>0</v>
      </c>
      <c r="F57" s="11">
        <v>0</v>
      </c>
      <c r="G57" s="98">
        <f t="shared" si="11"/>
        <v>0</v>
      </c>
      <c r="I57" s="123"/>
      <c r="J57" s="21"/>
      <c r="K57" s="21"/>
      <c r="L57" s="21"/>
    </row>
    <row r="58" spans="1:18" x14ac:dyDescent="0.25">
      <c r="A58" s="178" t="s">
        <v>21</v>
      </c>
      <c r="B58" s="179"/>
      <c r="C58" s="62"/>
      <c r="D58" s="4"/>
      <c r="E58" s="11">
        <v>0</v>
      </c>
      <c r="F58" s="11">
        <v>0</v>
      </c>
      <c r="G58" s="98">
        <f t="shared" si="11"/>
        <v>0</v>
      </c>
      <c r="I58" s="21"/>
      <c r="J58" s="21"/>
      <c r="K58" s="21"/>
      <c r="L58" s="21"/>
    </row>
    <row r="59" spans="1:18" x14ac:dyDescent="0.25">
      <c r="A59" s="178" t="s">
        <v>22</v>
      </c>
      <c r="B59" s="179"/>
      <c r="C59" s="62"/>
      <c r="D59" s="4"/>
      <c r="E59" s="11">
        <v>0</v>
      </c>
      <c r="F59" s="11">
        <v>0</v>
      </c>
      <c r="G59" s="98">
        <f t="shared" si="11"/>
        <v>0</v>
      </c>
      <c r="I59" s="76" t="s">
        <v>37</v>
      </c>
      <c r="J59" s="76" t="s">
        <v>38</v>
      </c>
      <c r="K59" s="173"/>
      <c r="L59" s="21"/>
      <c r="M59" s="119" t="s">
        <v>94</v>
      </c>
    </row>
    <row r="60" spans="1:18" ht="13" x14ac:dyDescent="0.3">
      <c r="A60" s="178" t="s">
        <v>28</v>
      </c>
      <c r="B60" s="179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1"/>
        <v>0</v>
      </c>
      <c r="I60" s="16">
        <f>369.65*1.05</f>
        <v>388.13249999999999</v>
      </c>
      <c r="J60" s="9">
        <v>24</v>
      </c>
      <c r="K60" s="21"/>
      <c r="L60" s="23"/>
      <c r="M60" s="31" t="s">
        <v>93</v>
      </c>
      <c r="R60" s="70" t="s">
        <v>76</v>
      </c>
    </row>
    <row r="61" spans="1:18" ht="13" x14ac:dyDescent="0.3">
      <c r="A61" s="178" t="s">
        <v>79</v>
      </c>
      <c r="B61" s="179"/>
      <c r="C61" s="63"/>
      <c r="D61" s="4"/>
      <c r="E61" s="11">
        <v>0</v>
      </c>
      <c r="F61" s="11">
        <v>0</v>
      </c>
      <c r="G61" s="98">
        <f t="shared" si="11"/>
        <v>0</v>
      </c>
      <c r="L61" s="24"/>
      <c r="M61" s="31" t="s">
        <v>67</v>
      </c>
    </row>
    <row r="62" spans="1:18" ht="13" x14ac:dyDescent="0.3">
      <c r="A62" s="202" t="s">
        <v>23</v>
      </c>
      <c r="B62" s="203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1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9" t="s">
        <v>11</v>
      </c>
      <c r="B64" s="220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8" t="s">
        <v>95</v>
      </c>
      <c r="B65" s="199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206" t="s">
        <v>39</v>
      </c>
      <c r="B66" s="20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208" t="s">
        <v>12</v>
      </c>
      <c r="B67" s="209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210" t="s">
        <v>27</v>
      </c>
      <c r="B68" s="211"/>
      <c r="C68" s="211"/>
      <c r="D68" s="211"/>
      <c r="E68" s="211"/>
      <c r="F68" s="212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126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8">
    <mergeCell ref="I43:U43"/>
    <mergeCell ref="A68:F68"/>
    <mergeCell ref="A26:B26"/>
    <mergeCell ref="A60:B60"/>
    <mergeCell ref="A59:B59"/>
    <mergeCell ref="A64:B64"/>
    <mergeCell ref="A34:B34"/>
    <mergeCell ref="A35:B35"/>
    <mergeCell ref="A29:B29"/>
    <mergeCell ref="A30:B30"/>
    <mergeCell ref="A61:B61"/>
    <mergeCell ref="A62:B62"/>
    <mergeCell ref="A32:B32"/>
    <mergeCell ref="A33:B33"/>
    <mergeCell ref="A27:B27"/>
    <mergeCell ref="A28:B28"/>
    <mergeCell ref="A25:B25"/>
    <mergeCell ref="A7:G7"/>
    <mergeCell ref="E8:G8"/>
    <mergeCell ref="A20:B20"/>
    <mergeCell ref="A8:B10"/>
    <mergeCell ref="A18:B18"/>
    <mergeCell ref="A11:B11"/>
    <mergeCell ref="A19:B19"/>
    <mergeCell ref="A22:B22"/>
    <mergeCell ref="A24:B24"/>
    <mergeCell ref="A23:B23"/>
    <mergeCell ref="A44:B44"/>
    <mergeCell ref="A43:B43"/>
    <mergeCell ref="A31:B31"/>
    <mergeCell ref="A52:B52"/>
    <mergeCell ref="A49:B49"/>
    <mergeCell ref="A48:B48"/>
    <mergeCell ref="A40:B40"/>
    <mergeCell ref="A39:B39"/>
    <mergeCell ref="A38:B38"/>
    <mergeCell ref="A55:B55"/>
    <mergeCell ref="A58:B58"/>
    <mergeCell ref="A66:B66"/>
    <mergeCell ref="A67:B67"/>
    <mergeCell ref="A56:B56"/>
    <mergeCell ref="A57:B57"/>
    <mergeCell ref="I7:J7"/>
    <mergeCell ref="A1:G1"/>
    <mergeCell ref="A65:B65"/>
    <mergeCell ref="A54:B54"/>
    <mergeCell ref="A36:B36"/>
    <mergeCell ref="A37:B37"/>
    <mergeCell ref="A41:B41"/>
    <mergeCell ref="A42:B42"/>
    <mergeCell ref="A45:B45"/>
    <mergeCell ref="A50:B50"/>
    <mergeCell ref="I10:J10"/>
    <mergeCell ref="A21:B21"/>
    <mergeCell ref="A46:B46"/>
    <mergeCell ref="A47:B47"/>
    <mergeCell ref="A51:B51"/>
    <mergeCell ref="A53:B53"/>
  </mergeCells>
  <phoneticPr fontId="3" type="noConversion"/>
  <hyperlinks>
    <hyperlink ref="R60" r:id="rId1" display="https://studentaccounts.ucf.edu/tf-graduate/" xr:uid="{0A7DDAB5-B5E7-4B99-A2F8-3D59FBFC2E5F}"/>
    <hyperlink ref="P26" r:id="rId2" display="https://hr.ucf.edu/document/payroll-guidelines/" xr:uid="{7A63B853-6941-4E4D-9520-B471BD9B7E94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1504-7255-4FFC-B47A-9FE2D5592644}">
  <sheetPr>
    <pageSetUpPr fitToPage="1"/>
  </sheetPr>
  <dimension ref="A1:V603"/>
  <sheetViews>
    <sheetView topLeftCell="A17" zoomScale="90" zoomScaleNormal="90" workbookViewId="0">
      <selection activeCell="F41" sqref="F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5.54296875" customWidth="1"/>
    <col min="13" max="13" width="12.26953125" customWidth="1"/>
    <col min="14" max="14" width="10.7265625" customWidth="1"/>
    <col min="15" max="17" width="10.1796875" customWidth="1"/>
  </cols>
  <sheetData>
    <row r="1" spans="1:17" ht="14" x14ac:dyDescent="0.3">
      <c r="A1" s="177" t="s">
        <v>83</v>
      </c>
      <c r="B1" s="177"/>
      <c r="C1" s="177"/>
      <c r="D1" s="177"/>
      <c r="E1" s="177"/>
      <c r="F1" s="177"/>
      <c r="G1" s="177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96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182" t="s">
        <v>0</v>
      </c>
      <c r="B7" s="183"/>
      <c r="C7" s="183"/>
      <c r="D7" s="183"/>
      <c r="E7" s="183"/>
      <c r="F7" s="184"/>
      <c r="G7" s="185"/>
      <c r="I7" s="215" t="s">
        <v>78</v>
      </c>
      <c r="J7" s="216"/>
      <c r="K7" s="172"/>
      <c r="M7" s="74" t="s">
        <v>66</v>
      </c>
    </row>
    <row r="8" spans="1:17" ht="13" x14ac:dyDescent="0.3">
      <c r="A8" s="186" t="s">
        <v>1</v>
      </c>
      <c r="B8" s="187"/>
      <c r="C8" s="112"/>
      <c r="D8" s="110"/>
      <c r="E8" s="187" t="s">
        <v>2</v>
      </c>
      <c r="F8" s="188"/>
      <c r="G8" s="189"/>
      <c r="M8" s="119" t="s">
        <v>97</v>
      </c>
    </row>
    <row r="9" spans="1:17" ht="13" x14ac:dyDescent="0.3">
      <c r="A9" s="186"/>
      <c r="B9" s="187"/>
      <c r="C9" s="113"/>
      <c r="D9" s="111"/>
      <c r="E9" s="38" t="s">
        <v>3</v>
      </c>
      <c r="F9" s="38" t="s">
        <v>110</v>
      </c>
      <c r="G9" s="87" t="s">
        <v>4</v>
      </c>
      <c r="M9" s="119" t="s">
        <v>98</v>
      </c>
    </row>
    <row r="10" spans="1:17" s="1" customFormat="1" ht="13" x14ac:dyDescent="0.3">
      <c r="A10" s="186"/>
      <c r="B10" s="187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17"/>
      <c r="J10" s="217"/>
      <c r="K10" s="26"/>
      <c r="L10" s="26"/>
      <c r="M10" s="41" t="s">
        <v>99</v>
      </c>
      <c r="N10" s="41" t="s">
        <v>99</v>
      </c>
      <c r="P10" s="41" t="s">
        <v>51</v>
      </c>
      <c r="Q10" s="41" t="s">
        <v>51</v>
      </c>
    </row>
    <row r="11" spans="1:17" ht="13" x14ac:dyDescent="0.3">
      <c r="A11" s="180" t="s">
        <v>5</v>
      </c>
      <c r="B11" s="181"/>
      <c r="C11" s="64"/>
      <c r="D11" s="2"/>
      <c r="E11" s="6"/>
      <c r="F11" s="6"/>
      <c r="G11" s="89"/>
      <c r="I11" s="76" t="s">
        <v>133</v>
      </c>
      <c r="J11" s="76" t="s">
        <v>36</v>
      </c>
      <c r="K11" s="76" t="s">
        <v>134</v>
      </c>
      <c r="L11" s="175" t="s">
        <v>36</v>
      </c>
      <c r="M11" s="43" t="s">
        <v>3</v>
      </c>
      <c r="N11" s="43" t="s">
        <v>110</v>
      </c>
      <c r="P11" s="43" t="s">
        <v>3</v>
      </c>
      <c r="Q11" s="43" t="s">
        <v>110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>ROUND(K12/L12*C12,0)</f>
        <v>0</v>
      </c>
      <c r="F12" s="27">
        <f>E12*1.03</f>
        <v>0</v>
      </c>
      <c r="G12" s="91">
        <f t="shared" ref="G12:G17" si="0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1">SUM(E12/M12)</f>
        <v>#DIV/0!</v>
      </c>
      <c r="Q12" s="68" t="e">
        <f t="shared" si="1"/>
        <v>#DIV/0!</v>
      </c>
    </row>
    <row r="13" spans="1:17" x14ac:dyDescent="0.25">
      <c r="A13" s="90"/>
      <c r="B13" s="73" t="s">
        <v>128</v>
      </c>
      <c r="C13" s="80">
        <v>0</v>
      </c>
      <c r="D13" s="115">
        <f t="shared" ref="D13:D17" si="2">C13/L13</f>
        <v>0</v>
      </c>
      <c r="E13" s="27">
        <f>ROUND(K13/L13*C13,0)</f>
        <v>0</v>
      </c>
      <c r="F13" s="27">
        <f t="shared" ref="F13:F17" si="3">E13*1.03</f>
        <v>0</v>
      </c>
      <c r="G13" s="91">
        <f t="shared" si="0"/>
        <v>0</v>
      </c>
      <c r="I13" s="17">
        <v>0</v>
      </c>
      <c r="J13" s="9">
        <v>9</v>
      </c>
      <c r="K13" s="9">
        <f t="shared" ref="K13:K17" si="4">I13/9*12</f>
        <v>0</v>
      </c>
      <c r="L13" s="9">
        <v>12</v>
      </c>
      <c r="M13" s="121">
        <f t="shared" ref="M13:M15" si="5">I13</f>
        <v>0</v>
      </c>
      <c r="N13" s="121">
        <f t="shared" ref="N13:N17" si="6">M13*1.03</f>
        <v>0</v>
      </c>
      <c r="P13" s="68" t="e">
        <f t="shared" si="1"/>
        <v>#DIV/0!</v>
      </c>
      <c r="Q13" s="68" t="e">
        <f t="shared" si="1"/>
        <v>#DIV/0!</v>
      </c>
    </row>
    <row r="14" spans="1:17" x14ac:dyDescent="0.25">
      <c r="A14" s="90"/>
      <c r="B14" s="79"/>
      <c r="C14" s="80">
        <v>0</v>
      </c>
      <c r="D14" s="115">
        <f t="shared" si="2"/>
        <v>0</v>
      </c>
      <c r="E14" s="27">
        <f t="shared" ref="E14:E17" si="7">ROUND(K14/L14*C14,0)</f>
        <v>0</v>
      </c>
      <c r="F14" s="27">
        <f t="shared" si="3"/>
        <v>0</v>
      </c>
      <c r="G14" s="91">
        <f t="shared" si="0"/>
        <v>0</v>
      </c>
      <c r="I14" s="17">
        <v>0</v>
      </c>
      <c r="J14" s="9">
        <v>9</v>
      </c>
      <c r="K14" s="9">
        <f t="shared" si="4"/>
        <v>0</v>
      </c>
      <c r="L14" s="9">
        <v>12</v>
      </c>
      <c r="M14" s="121">
        <f t="shared" si="5"/>
        <v>0</v>
      </c>
      <c r="N14" s="121">
        <f t="shared" si="6"/>
        <v>0</v>
      </c>
      <c r="P14" s="68" t="e">
        <f t="shared" si="1"/>
        <v>#DIV/0!</v>
      </c>
      <c r="Q14" s="68" t="e">
        <f t="shared" si="1"/>
        <v>#DIV/0!</v>
      </c>
    </row>
    <row r="15" spans="1:17" x14ac:dyDescent="0.25">
      <c r="A15" s="90"/>
      <c r="B15" s="79"/>
      <c r="C15" s="80">
        <v>0</v>
      </c>
      <c r="D15" s="115">
        <f t="shared" si="2"/>
        <v>0</v>
      </c>
      <c r="E15" s="27">
        <f t="shared" si="7"/>
        <v>0</v>
      </c>
      <c r="F15" s="27">
        <f t="shared" si="3"/>
        <v>0</v>
      </c>
      <c r="G15" s="91">
        <f t="shared" si="0"/>
        <v>0</v>
      </c>
      <c r="I15" s="17">
        <v>0</v>
      </c>
      <c r="J15" s="9">
        <v>9</v>
      </c>
      <c r="K15" s="9">
        <f t="shared" si="4"/>
        <v>0</v>
      </c>
      <c r="L15" s="9">
        <v>12</v>
      </c>
      <c r="M15" s="121">
        <f t="shared" si="5"/>
        <v>0</v>
      </c>
      <c r="N15" s="121">
        <f t="shared" si="6"/>
        <v>0</v>
      </c>
      <c r="P15" s="68" t="e">
        <f t="shared" si="1"/>
        <v>#DIV/0!</v>
      </c>
      <c r="Q15" s="68" t="e">
        <f t="shared" si="1"/>
        <v>#DIV/0!</v>
      </c>
    </row>
    <row r="16" spans="1:17" x14ac:dyDescent="0.25">
      <c r="A16" s="90"/>
      <c r="B16" s="79"/>
      <c r="C16" s="80">
        <v>0</v>
      </c>
      <c r="D16" s="115">
        <f t="shared" si="2"/>
        <v>0</v>
      </c>
      <c r="E16" s="27">
        <f t="shared" si="7"/>
        <v>0</v>
      </c>
      <c r="F16" s="27">
        <f t="shared" si="3"/>
        <v>0</v>
      </c>
      <c r="G16" s="91">
        <f t="shared" si="0"/>
        <v>0</v>
      </c>
      <c r="I16" s="17">
        <v>0</v>
      </c>
      <c r="J16" s="9">
        <v>9</v>
      </c>
      <c r="K16" s="9">
        <f t="shared" si="4"/>
        <v>0</v>
      </c>
      <c r="L16" s="9">
        <v>12</v>
      </c>
      <c r="M16" s="121">
        <f t="shared" ref="M16:M17" si="8">I16</f>
        <v>0</v>
      </c>
      <c r="N16" s="121">
        <f t="shared" si="6"/>
        <v>0</v>
      </c>
      <c r="P16" s="68" t="e">
        <f t="shared" si="1"/>
        <v>#DIV/0!</v>
      </c>
      <c r="Q16" s="68" t="e">
        <f t="shared" si="1"/>
        <v>#DIV/0!</v>
      </c>
    </row>
    <row r="17" spans="1:22" x14ac:dyDescent="0.25">
      <c r="A17" s="90"/>
      <c r="B17" s="79"/>
      <c r="C17" s="80">
        <v>0</v>
      </c>
      <c r="D17" s="115">
        <f t="shared" si="2"/>
        <v>0</v>
      </c>
      <c r="E17" s="27">
        <f t="shared" si="7"/>
        <v>0</v>
      </c>
      <c r="F17" s="27">
        <f t="shared" si="3"/>
        <v>0</v>
      </c>
      <c r="G17" s="91">
        <f t="shared" si="0"/>
        <v>0</v>
      </c>
      <c r="I17" s="17">
        <v>0</v>
      </c>
      <c r="J17" s="9">
        <v>9</v>
      </c>
      <c r="K17" s="9">
        <f t="shared" si="4"/>
        <v>0</v>
      </c>
      <c r="L17" s="9">
        <v>12</v>
      </c>
      <c r="M17" s="122">
        <f t="shared" si="8"/>
        <v>0</v>
      </c>
      <c r="N17" s="176">
        <f t="shared" si="6"/>
        <v>0</v>
      </c>
      <c r="P17" s="69" t="e">
        <f t="shared" si="1"/>
        <v>#DIV/0!</v>
      </c>
      <c r="Q17" s="69" t="e">
        <f t="shared" si="1"/>
        <v>#DIV/0!</v>
      </c>
    </row>
    <row r="18" spans="1:22" x14ac:dyDescent="0.25">
      <c r="A18" s="178"/>
      <c r="B18" s="179"/>
      <c r="C18" s="80"/>
      <c r="D18" s="83"/>
      <c r="E18" s="27"/>
      <c r="F18" s="27"/>
      <c r="G18" s="91"/>
      <c r="I18" s="21"/>
      <c r="J18" s="21"/>
      <c r="K18" s="21"/>
      <c r="L18" s="21"/>
    </row>
    <row r="19" spans="1:22" x14ac:dyDescent="0.25">
      <c r="A19" s="190" t="s">
        <v>31</v>
      </c>
      <c r="B19" s="191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2" ht="13" x14ac:dyDescent="0.3">
      <c r="A20" s="180" t="s">
        <v>29</v>
      </c>
      <c r="B20" s="18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2" x14ac:dyDescent="0.25">
      <c r="A21" s="192" t="s">
        <v>34</v>
      </c>
      <c r="B21" s="193"/>
      <c r="C21" s="80">
        <v>0</v>
      </c>
      <c r="D21" s="115">
        <v>0</v>
      </c>
      <c r="E21" s="27">
        <f>ROUND(I21*D21*C21,0)</f>
        <v>0</v>
      </c>
      <c r="F21" s="27">
        <f t="shared" ref="F21:F25" si="9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2" x14ac:dyDescent="0.25">
      <c r="A22" s="178" t="s">
        <v>127</v>
      </c>
      <c r="B22" s="179"/>
      <c r="C22" s="80">
        <v>0</v>
      </c>
      <c r="D22" s="115">
        <v>0</v>
      </c>
      <c r="E22" s="27">
        <f>ROUND(I22*D22*C22,0)</f>
        <v>0</v>
      </c>
      <c r="F22" s="27">
        <f t="shared" si="9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124</v>
      </c>
      <c r="N22" s="221"/>
      <c r="O22" s="221"/>
      <c r="P22" s="221"/>
      <c r="Q22" s="221"/>
      <c r="R22" s="221"/>
      <c r="S22" s="221"/>
      <c r="T22" s="221"/>
      <c r="U22" s="221"/>
      <c r="V22" s="221"/>
    </row>
    <row r="23" spans="1:22" ht="13" x14ac:dyDescent="0.3">
      <c r="A23" s="178" t="s">
        <v>45</v>
      </c>
      <c r="B23" s="179"/>
      <c r="C23" s="80">
        <v>0</v>
      </c>
      <c r="D23" s="115">
        <v>0</v>
      </c>
      <c r="E23" s="27">
        <v>0</v>
      </c>
      <c r="F23" s="27">
        <f t="shared" si="9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120</v>
      </c>
      <c r="N23" s="34"/>
    </row>
    <row r="24" spans="1:22" ht="13" x14ac:dyDescent="0.3">
      <c r="A24" s="178" t="s">
        <v>46</v>
      </c>
      <c r="B24" s="179"/>
      <c r="C24" s="80">
        <v>0</v>
      </c>
      <c r="D24" s="115">
        <v>0</v>
      </c>
      <c r="E24" s="27">
        <v>0</v>
      </c>
      <c r="F24" s="27">
        <f t="shared" si="9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2" x14ac:dyDescent="0.25">
      <c r="A25" s="178" t="s">
        <v>42</v>
      </c>
      <c r="B25" s="179"/>
      <c r="C25" s="80">
        <v>0</v>
      </c>
      <c r="D25" s="115">
        <v>0</v>
      </c>
      <c r="E25" s="27">
        <v>0</v>
      </c>
      <c r="F25" s="27">
        <f t="shared" si="9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2" ht="13" x14ac:dyDescent="0.3">
      <c r="A26" s="178"/>
      <c r="B26" s="179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121</v>
      </c>
      <c r="P26" s="70" t="s">
        <v>122</v>
      </c>
    </row>
    <row r="27" spans="1:22" x14ac:dyDescent="0.25">
      <c r="A27" s="190" t="s">
        <v>48</v>
      </c>
      <c r="B27" s="191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2" ht="13" x14ac:dyDescent="0.3">
      <c r="A28" s="196" t="s">
        <v>30</v>
      </c>
      <c r="B28" s="197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2" x14ac:dyDescent="0.25">
      <c r="A29" s="178" t="s">
        <v>33</v>
      </c>
      <c r="B29" s="179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2" x14ac:dyDescent="0.25">
      <c r="A30" s="192" t="s">
        <v>34</v>
      </c>
      <c r="B30" s="19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2" x14ac:dyDescent="0.25">
      <c r="A31" s="178" t="s">
        <v>43</v>
      </c>
      <c r="B31" s="179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2" x14ac:dyDescent="0.25">
      <c r="A32" s="178" t="s">
        <v>42</v>
      </c>
      <c r="B32" s="179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14" x14ac:dyDescent="0.25">
      <c r="A33" s="178"/>
      <c r="B33" s="179"/>
      <c r="C33" s="106"/>
      <c r="D33" s="115"/>
      <c r="E33" s="11"/>
      <c r="F33" s="11"/>
      <c r="G33" s="94"/>
      <c r="I33" s="21"/>
      <c r="J33" s="21"/>
      <c r="K33" s="21"/>
      <c r="N33" s="19"/>
    </row>
    <row r="34" spans="1:14" x14ac:dyDescent="0.25">
      <c r="A34" s="190" t="s">
        <v>32</v>
      </c>
      <c r="B34" s="191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14" ht="13" x14ac:dyDescent="0.3">
      <c r="A35" s="194" t="s">
        <v>6</v>
      </c>
      <c r="B35" s="195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14" ht="13" x14ac:dyDescent="0.3">
      <c r="A36" s="200"/>
      <c r="B36" s="201"/>
      <c r="C36" s="64"/>
      <c r="D36" s="2"/>
      <c r="E36" s="12"/>
      <c r="F36" s="12"/>
      <c r="G36" s="97"/>
      <c r="I36" s="22"/>
      <c r="J36" s="22"/>
      <c r="K36" s="22"/>
      <c r="L36" s="22"/>
    </row>
    <row r="37" spans="1:14" ht="13" x14ac:dyDescent="0.3">
      <c r="A37" s="194" t="s">
        <v>7</v>
      </c>
      <c r="B37" s="195"/>
      <c r="C37" s="64"/>
      <c r="D37" s="64"/>
      <c r="E37" s="11"/>
      <c r="F37" s="11"/>
      <c r="G37" s="95"/>
      <c r="I37" s="21"/>
      <c r="J37" s="22"/>
      <c r="K37" s="22"/>
      <c r="L37" s="22"/>
    </row>
    <row r="38" spans="1:14" ht="13" x14ac:dyDescent="0.3">
      <c r="A38" s="178" t="s">
        <v>115</v>
      </c>
      <c r="B38" s="179"/>
      <c r="C38" s="62"/>
      <c r="D38" s="4"/>
      <c r="E38" s="27">
        <v>0</v>
      </c>
      <c r="F38" s="27">
        <v>0</v>
      </c>
      <c r="G38" s="91">
        <f t="shared" ref="G38:G39" si="10">SUM(E38:F38)</f>
        <v>0</v>
      </c>
      <c r="M38" s="31" t="s">
        <v>118</v>
      </c>
    </row>
    <row r="39" spans="1:14" ht="13" x14ac:dyDescent="0.3">
      <c r="A39" s="178" t="s">
        <v>116</v>
      </c>
      <c r="B39" s="179"/>
      <c r="C39" s="62"/>
      <c r="D39" s="4"/>
      <c r="E39" s="27">
        <v>0</v>
      </c>
      <c r="F39" s="27">
        <v>0</v>
      </c>
      <c r="G39" s="91">
        <f t="shared" si="10"/>
        <v>0</v>
      </c>
      <c r="M39" s="31" t="s">
        <v>119</v>
      </c>
    </row>
    <row r="40" spans="1:14" ht="13" x14ac:dyDescent="0.3">
      <c r="A40" s="202" t="s">
        <v>117</v>
      </c>
      <c r="B40" s="203"/>
      <c r="C40" s="65"/>
      <c r="D40" s="116"/>
      <c r="E40" s="131">
        <f>ROUND(SUM(E38:E39),0)</f>
        <v>0</v>
      </c>
      <c r="F40" s="131">
        <f>ROUND(SUM(F38:F39),0)</f>
        <v>0</v>
      </c>
      <c r="G40" s="131">
        <f t="shared" ref="F40:G40" si="11">ROUND(SUM(G38:G39),0)</f>
        <v>0</v>
      </c>
    </row>
    <row r="41" spans="1:14" ht="13" x14ac:dyDescent="0.3">
      <c r="A41" s="180"/>
      <c r="B41" s="181"/>
      <c r="C41" s="64"/>
      <c r="D41" s="2"/>
      <c r="E41" s="11"/>
      <c r="F41" s="11"/>
      <c r="G41" s="94"/>
      <c r="I41" s="21"/>
      <c r="J41" s="22"/>
      <c r="K41" s="22"/>
      <c r="L41" s="22"/>
    </row>
    <row r="42" spans="1:14" ht="13" x14ac:dyDescent="0.3">
      <c r="A42" s="180" t="s">
        <v>8</v>
      </c>
      <c r="B42" s="18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14" x14ac:dyDescent="0.25">
      <c r="A43" s="178" t="s">
        <v>13</v>
      </c>
      <c r="B43" s="179"/>
      <c r="C43" s="62">
        <f>'Travel Budget Example'!A14</f>
        <v>0</v>
      </c>
      <c r="D43" s="4"/>
      <c r="E43" s="11">
        <v>0</v>
      </c>
      <c r="F43" s="11">
        <v>0</v>
      </c>
      <c r="G43" s="98">
        <f>ROUND(SUM(E43:F43),0)</f>
        <v>0</v>
      </c>
      <c r="I43" s="21"/>
      <c r="J43" s="21"/>
      <c r="K43" s="21"/>
      <c r="L43" s="21"/>
      <c r="M43" s="119" t="s">
        <v>101</v>
      </c>
    </row>
    <row r="44" spans="1:14" x14ac:dyDescent="0.25">
      <c r="A44" s="178" t="s">
        <v>14</v>
      </c>
      <c r="B44" s="179"/>
      <c r="C44" s="62">
        <f>'Travel Budget Example'!A28</f>
        <v>0</v>
      </c>
      <c r="D44" s="4"/>
      <c r="E44" s="11">
        <v>0</v>
      </c>
      <c r="F44" s="11">
        <v>0</v>
      </c>
      <c r="G44" s="98">
        <f>ROUND(SUM(E44:F44),0)</f>
        <v>0</v>
      </c>
      <c r="I44" s="21"/>
      <c r="J44" s="21"/>
      <c r="K44" s="21"/>
      <c r="L44" s="21"/>
      <c r="M44" s="119" t="s">
        <v>107</v>
      </c>
    </row>
    <row r="45" spans="1:14" ht="13" x14ac:dyDescent="0.3">
      <c r="A45" s="202" t="s">
        <v>25</v>
      </c>
      <c r="B45" s="203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14" ht="13" x14ac:dyDescent="0.3">
      <c r="A46" s="204"/>
      <c r="B46" s="205"/>
      <c r="C46" s="65"/>
      <c r="D46" s="117"/>
      <c r="E46" s="12"/>
      <c r="F46" s="12"/>
      <c r="G46" s="97"/>
      <c r="I46" s="22"/>
      <c r="J46" s="22"/>
      <c r="K46" s="22"/>
      <c r="L46" s="22"/>
    </row>
    <row r="47" spans="1:14" ht="12.75" customHeight="1" x14ac:dyDescent="0.3">
      <c r="A47" s="180" t="s">
        <v>9</v>
      </c>
      <c r="B47" s="18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14" ht="12.75" customHeight="1" x14ac:dyDescent="0.3">
      <c r="A48" s="178" t="s">
        <v>15</v>
      </c>
      <c r="B48" s="179"/>
      <c r="C48" s="62"/>
      <c r="D48" s="4"/>
      <c r="E48" s="11">
        <v>0</v>
      </c>
      <c r="F48" s="11">
        <v>0</v>
      </c>
      <c r="G48" s="98">
        <f t="shared" ref="G48:G53" si="12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78" t="s">
        <v>16</v>
      </c>
      <c r="B49" s="179"/>
      <c r="C49" s="62"/>
      <c r="D49" s="4"/>
      <c r="E49" s="11">
        <v>0</v>
      </c>
      <c r="F49" s="11">
        <v>0</v>
      </c>
      <c r="G49" s="98">
        <f t="shared" si="12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78" t="s">
        <v>17</v>
      </c>
      <c r="B50" s="179"/>
      <c r="C50" s="62"/>
      <c r="D50" s="4"/>
      <c r="E50" s="11">
        <v>0</v>
      </c>
      <c r="F50" s="11">
        <v>0</v>
      </c>
      <c r="G50" s="98">
        <f t="shared" si="12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78" t="s">
        <v>18</v>
      </c>
      <c r="B51" s="179"/>
      <c r="C51" s="62"/>
      <c r="D51" s="4"/>
      <c r="E51" s="11">
        <v>0</v>
      </c>
      <c r="F51" s="11">
        <v>0</v>
      </c>
      <c r="G51" s="98">
        <f t="shared" si="12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78" t="s">
        <v>19</v>
      </c>
      <c r="B52" s="179"/>
      <c r="C52" s="62"/>
      <c r="D52" s="4"/>
      <c r="E52" s="11">
        <v>0</v>
      </c>
      <c r="F52" s="11">
        <v>0</v>
      </c>
      <c r="G52" s="98">
        <f t="shared" si="12"/>
        <v>0</v>
      </c>
      <c r="I52" s="21"/>
      <c r="J52" s="21"/>
      <c r="K52" s="21"/>
      <c r="L52" s="21"/>
    </row>
    <row r="53" spans="1:18" ht="12.75" customHeight="1" x14ac:dyDescent="0.3">
      <c r="A53" s="202" t="s">
        <v>24</v>
      </c>
      <c r="B53" s="203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2"/>
        <v>0</v>
      </c>
      <c r="I53" s="22"/>
      <c r="J53" s="21"/>
      <c r="K53" s="21"/>
      <c r="L53" s="21"/>
      <c r="M53" s="61"/>
    </row>
    <row r="54" spans="1:18" ht="12.75" customHeight="1" x14ac:dyDescent="0.3">
      <c r="A54" s="204"/>
      <c r="B54" s="205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6" t="s">
        <v>10</v>
      </c>
      <c r="B55" s="197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78" t="s">
        <v>20</v>
      </c>
      <c r="B56" s="179"/>
      <c r="C56" s="62"/>
      <c r="D56" s="4"/>
      <c r="E56" s="11">
        <v>0</v>
      </c>
      <c r="F56" s="11">
        <v>0</v>
      </c>
      <c r="G56" s="98">
        <f t="shared" ref="G56:G62" si="13">ROUND(SUM(E56:F56),0)</f>
        <v>0</v>
      </c>
      <c r="I56" s="21"/>
      <c r="J56" s="21"/>
      <c r="K56" s="21"/>
      <c r="L56" s="21"/>
    </row>
    <row r="57" spans="1:18" x14ac:dyDescent="0.25">
      <c r="A57" s="178" t="s">
        <v>44</v>
      </c>
      <c r="B57" s="179"/>
      <c r="C57" s="62"/>
      <c r="D57" s="4"/>
      <c r="E57" s="11">
        <v>0</v>
      </c>
      <c r="F57" s="11">
        <v>0</v>
      </c>
      <c r="G57" s="98">
        <f t="shared" si="13"/>
        <v>0</v>
      </c>
      <c r="I57" s="21"/>
      <c r="J57" s="21"/>
      <c r="K57" s="21"/>
      <c r="L57" s="21"/>
    </row>
    <row r="58" spans="1:18" x14ac:dyDescent="0.25">
      <c r="A58" s="178" t="s">
        <v>21</v>
      </c>
      <c r="B58" s="179"/>
      <c r="C58" s="62"/>
      <c r="D58" s="4"/>
      <c r="E58" s="11">
        <v>0</v>
      </c>
      <c r="F58" s="11">
        <v>0</v>
      </c>
      <c r="G58" s="98">
        <f t="shared" si="13"/>
        <v>0</v>
      </c>
      <c r="I58" s="21"/>
      <c r="J58" s="21"/>
      <c r="K58" s="21"/>
      <c r="L58" s="21"/>
    </row>
    <row r="59" spans="1:18" x14ac:dyDescent="0.25">
      <c r="A59" s="178" t="s">
        <v>22</v>
      </c>
      <c r="B59" s="179"/>
      <c r="C59" s="62"/>
      <c r="D59" s="4"/>
      <c r="E59" s="11">
        <v>0</v>
      </c>
      <c r="F59" s="11">
        <v>0</v>
      </c>
      <c r="G59" s="98">
        <f t="shared" si="13"/>
        <v>0</v>
      </c>
      <c r="I59" s="76" t="s">
        <v>37</v>
      </c>
      <c r="J59" s="76" t="s">
        <v>38</v>
      </c>
      <c r="K59" s="173"/>
      <c r="L59" s="21"/>
      <c r="M59" s="119" t="s">
        <v>94</v>
      </c>
    </row>
    <row r="60" spans="1:18" ht="13" x14ac:dyDescent="0.3">
      <c r="A60" s="178" t="s">
        <v>28</v>
      </c>
      <c r="B60" s="179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3"/>
        <v>0</v>
      </c>
      <c r="I60" s="16">
        <f>369.65*1.05</f>
        <v>388.13249999999999</v>
      </c>
      <c r="J60" s="9">
        <v>24</v>
      </c>
      <c r="K60" s="21"/>
      <c r="L60" s="23"/>
      <c r="M60" s="31" t="s">
        <v>93</v>
      </c>
      <c r="R60" s="70" t="s">
        <v>76</v>
      </c>
    </row>
    <row r="61" spans="1:18" ht="13" x14ac:dyDescent="0.3">
      <c r="A61" s="178" t="s">
        <v>79</v>
      </c>
      <c r="B61" s="179"/>
      <c r="C61" s="63"/>
      <c r="D61" s="4"/>
      <c r="E61" s="11">
        <v>0</v>
      </c>
      <c r="F61" s="11">
        <v>0</v>
      </c>
      <c r="G61" s="98">
        <f t="shared" si="13"/>
        <v>0</v>
      </c>
      <c r="L61" s="24"/>
      <c r="M61" s="31" t="s">
        <v>67</v>
      </c>
    </row>
    <row r="62" spans="1:18" ht="13" x14ac:dyDescent="0.3">
      <c r="A62" s="202" t="s">
        <v>23</v>
      </c>
      <c r="B62" s="203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3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9" t="s">
        <v>11</v>
      </c>
      <c r="B64" s="220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8" t="s">
        <v>95</v>
      </c>
      <c r="B65" s="199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206" t="s">
        <v>39</v>
      </c>
      <c r="B66" s="20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208" t="s">
        <v>12</v>
      </c>
      <c r="B67" s="209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210" t="s">
        <v>27</v>
      </c>
      <c r="B68" s="211"/>
      <c r="C68" s="211"/>
      <c r="D68" s="211"/>
      <c r="E68" s="211"/>
      <c r="F68" s="212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47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8">
    <mergeCell ref="M22:V22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</mergeCells>
  <phoneticPr fontId="3" type="noConversion"/>
  <hyperlinks>
    <hyperlink ref="R60" r:id="rId1" display="https://studentaccounts.ucf.edu/tf-graduate/" xr:uid="{828DF954-6F6F-4716-B20D-95349A1CE9FC}"/>
    <hyperlink ref="P26" r:id="rId2" display="https://hr.ucf.edu/document/payroll-guidelines/" xr:uid="{CF4463E6-9D04-4F91-807F-5F7A9483F0E0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064B-C74A-498D-A232-F394D15CEF71}">
  <sheetPr>
    <pageSetUpPr fitToPage="1"/>
  </sheetPr>
  <dimension ref="A1:U603"/>
  <sheetViews>
    <sheetView topLeftCell="A6" zoomScale="90" zoomScaleNormal="90" workbookViewId="0">
      <selection activeCell="G41" sqref="G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5.54296875" customWidth="1"/>
    <col min="13" max="13" width="12.26953125" customWidth="1"/>
    <col min="14" max="14" width="10.7265625" customWidth="1"/>
    <col min="15" max="17" width="10.1796875" customWidth="1"/>
  </cols>
  <sheetData>
    <row r="1" spans="1:17" ht="14" x14ac:dyDescent="0.3">
      <c r="A1" s="177" t="s">
        <v>83</v>
      </c>
      <c r="B1" s="177"/>
      <c r="C1" s="177"/>
      <c r="D1" s="177"/>
      <c r="E1" s="177"/>
      <c r="F1" s="177"/>
      <c r="G1" s="177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96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182" t="s">
        <v>0</v>
      </c>
      <c r="B7" s="183"/>
      <c r="C7" s="183"/>
      <c r="D7" s="183"/>
      <c r="E7" s="183"/>
      <c r="F7" s="184"/>
      <c r="G7" s="185"/>
      <c r="I7" s="215" t="s">
        <v>78</v>
      </c>
      <c r="J7" s="216"/>
      <c r="K7" s="172"/>
      <c r="M7" s="74" t="s">
        <v>66</v>
      </c>
    </row>
    <row r="8" spans="1:17" ht="13" x14ac:dyDescent="0.3">
      <c r="A8" s="186" t="s">
        <v>1</v>
      </c>
      <c r="B8" s="187"/>
      <c r="C8" s="112"/>
      <c r="D8" s="110"/>
      <c r="E8" s="187" t="s">
        <v>2</v>
      </c>
      <c r="F8" s="188"/>
      <c r="G8" s="189"/>
      <c r="M8" s="119" t="s">
        <v>97</v>
      </c>
    </row>
    <row r="9" spans="1:17" ht="13" x14ac:dyDescent="0.3">
      <c r="A9" s="186"/>
      <c r="B9" s="187"/>
      <c r="C9" s="113"/>
      <c r="D9" s="111"/>
      <c r="E9" s="38" t="s">
        <v>3</v>
      </c>
      <c r="F9" s="38" t="s">
        <v>110</v>
      </c>
      <c r="G9" s="87" t="s">
        <v>4</v>
      </c>
      <c r="M9" s="119" t="s">
        <v>98</v>
      </c>
    </row>
    <row r="10" spans="1:17" s="1" customFormat="1" ht="13" x14ac:dyDescent="0.3">
      <c r="A10" s="186"/>
      <c r="B10" s="187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17"/>
      <c r="J10" s="217"/>
      <c r="K10" s="26"/>
      <c r="L10" s="26"/>
      <c r="M10" s="41" t="s">
        <v>99</v>
      </c>
      <c r="N10" s="41" t="s">
        <v>99</v>
      </c>
      <c r="P10" s="41" t="s">
        <v>51</v>
      </c>
      <c r="Q10" s="41" t="s">
        <v>51</v>
      </c>
    </row>
    <row r="11" spans="1:17" ht="13" x14ac:dyDescent="0.3">
      <c r="A11" s="180" t="s">
        <v>5</v>
      </c>
      <c r="B11" s="181"/>
      <c r="C11" s="64"/>
      <c r="D11" s="2"/>
      <c r="E11" s="6"/>
      <c r="F11" s="6"/>
      <c r="G11" s="89"/>
      <c r="I11" s="76" t="s">
        <v>133</v>
      </c>
      <c r="J11" s="76" t="s">
        <v>36</v>
      </c>
      <c r="K11" s="76" t="s">
        <v>134</v>
      </c>
      <c r="L11" s="9" t="s">
        <v>36</v>
      </c>
      <c r="M11" s="43" t="s">
        <v>3</v>
      </c>
      <c r="N11" s="43" t="s">
        <v>110</v>
      </c>
      <c r="P11" s="43" t="s">
        <v>3</v>
      </c>
      <c r="Q11" s="43" t="s">
        <v>110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 t="shared" ref="E12:E17" si="0">ROUND(I12/J12*C12,0)</f>
        <v>0</v>
      </c>
      <c r="F12" s="27">
        <f>E12*1.03</f>
        <v>0</v>
      </c>
      <c r="G12" s="91">
        <f t="shared" ref="G12:G17" si="1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I12</f>
        <v>0</v>
      </c>
      <c r="N12" s="121">
        <f>M12*1.03</f>
        <v>0</v>
      </c>
      <c r="P12" s="68" t="e">
        <f t="shared" ref="P12:Q17" si="2">SUM(E12/M12)</f>
        <v>#DIV/0!</v>
      </c>
      <c r="Q12" s="68" t="e">
        <f t="shared" si="2"/>
        <v>#DIV/0!</v>
      </c>
    </row>
    <row r="13" spans="1:17" x14ac:dyDescent="0.25">
      <c r="A13" s="90"/>
      <c r="B13" s="73"/>
      <c r="C13" s="80">
        <v>0</v>
      </c>
      <c r="D13" s="115">
        <f t="shared" ref="D13:D17" si="3">C13/L13</f>
        <v>0</v>
      </c>
      <c r="E13" s="27">
        <f t="shared" si="0"/>
        <v>0</v>
      </c>
      <c r="F13" s="27">
        <f t="shared" ref="F13:F17" si="4">E13*1.03</f>
        <v>0</v>
      </c>
      <c r="G13" s="91">
        <f t="shared" si="1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5" si="6">I13</f>
        <v>0</v>
      </c>
      <c r="N13" s="121">
        <f t="shared" ref="N13:N17" si="7">M13*1.03</f>
        <v>0</v>
      </c>
      <c r="P13" s="68" t="e">
        <f t="shared" si="2"/>
        <v>#DIV/0!</v>
      </c>
      <c r="Q13" s="68" t="e">
        <f t="shared" si="2"/>
        <v>#DIV/0!</v>
      </c>
    </row>
    <row r="14" spans="1:17" x14ac:dyDescent="0.25">
      <c r="A14" s="90"/>
      <c r="B14" s="73" t="s">
        <v>129</v>
      </c>
      <c r="C14" s="80">
        <v>0</v>
      </c>
      <c r="D14" s="115">
        <f t="shared" si="3"/>
        <v>0</v>
      </c>
      <c r="E14" s="27">
        <f>ROUND(K14/L14*C14,0)</f>
        <v>0</v>
      </c>
      <c r="F14" s="27">
        <f t="shared" si="4"/>
        <v>0</v>
      </c>
      <c r="G14" s="91">
        <f t="shared" si="1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>K14</f>
        <v>0</v>
      </c>
      <c r="N14" s="121">
        <f t="shared" si="7"/>
        <v>0</v>
      </c>
      <c r="P14" s="68" t="e">
        <f t="shared" si="2"/>
        <v>#DIV/0!</v>
      </c>
      <c r="Q14" s="68" t="e">
        <f t="shared" si="2"/>
        <v>#DIV/0!</v>
      </c>
    </row>
    <row r="15" spans="1:17" x14ac:dyDescent="0.25">
      <c r="A15" s="90"/>
      <c r="B15" s="79"/>
      <c r="C15" s="80">
        <v>0</v>
      </c>
      <c r="D15" s="115">
        <f t="shared" si="3"/>
        <v>0</v>
      </c>
      <c r="E15" s="27">
        <f t="shared" si="0"/>
        <v>0</v>
      </c>
      <c r="F15" s="27">
        <f t="shared" si="4"/>
        <v>0</v>
      </c>
      <c r="G15" s="91">
        <f t="shared" si="1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2"/>
        <v>#DIV/0!</v>
      </c>
      <c r="Q15" s="68" t="e">
        <f t="shared" si="2"/>
        <v>#DIV/0!</v>
      </c>
    </row>
    <row r="16" spans="1:17" x14ac:dyDescent="0.25">
      <c r="A16" s="90"/>
      <c r="B16" s="73"/>
      <c r="C16" s="80">
        <v>0</v>
      </c>
      <c r="D16" s="115">
        <f t="shared" si="3"/>
        <v>0</v>
      </c>
      <c r="E16" s="27">
        <f t="shared" si="0"/>
        <v>0</v>
      </c>
      <c r="F16" s="27">
        <f t="shared" si="4"/>
        <v>0</v>
      </c>
      <c r="G16" s="91">
        <f t="shared" si="1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ref="M16:M17" si="8">I16</f>
        <v>0</v>
      </c>
      <c r="N16" s="121">
        <f t="shared" si="7"/>
        <v>0</v>
      </c>
      <c r="P16" s="68" t="e">
        <f t="shared" si="2"/>
        <v>#DIV/0!</v>
      </c>
      <c r="Q16" s="68" t="e">
        <f t="shared" si="2"/>
        <v>#DIV/0!</v>
      </c>
    </row>
    <row r="17" spans="1:21" x14ac:dyDescent="0.25">
      <c r="A17" s="90"/>
      <c r="B17" s="79"/>
      <c r="C17" s="80">
        <v>0</v>
      </c>
      <c r="D17" s="115">
        <f t="shared" si="3"/>
        <v>0</v>
      </c>
      <c r="E17" s="27">
        <f t="shared" si="0"/>
        <v>0</v>
      </c>
      <c r="F17" s="27">
        <f t="shared" si="4"/>
        <v>0</v>
      </c>
      <c r="G17" s="91">
        <f t="shared" si="1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2">
        <f t="shared" si="8"/>
        <v>0</v>
      </c>
      <c r="N17" s="176">
        <f t="shared" si="7"/>
        <v>0</v>
      </c>
      <c r="P17" s="69" t="e">
        <f t="shared" si="2"/>
        <v>#DIV/0!</v>
      </c>
      <c r="Q17" s="69" t="e">
        <f t="shared" si="2"/>
        <v>#DIV/0!</v>
      </c>
    </row>
    <row r="18" spans="1:21" x14ac:dyDescent="0.25">
      <c r="A18" s="178"/>
      <c r="B18" s="179"/>
      <c r="C18" s="80"/>
      <c r="D18" s="83"/>
      <c r="E18" s="27"/>
      <c r="F18" s="27"/>
      <c r="G18" s="91"/>
      <c r="I18" s="21"/>
      <c r="J18" s="21"/>
      <c r="K18" s="21"/>
      <c r="L18" s="21"/>
    </row>
    <row r="19" spans="1:21" x14ac:dyDescent="0.25">
      <c r="A19" s="190" t="s">
        <v>31</v>
      </c>
      <c r="B19" s="191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1" ht="13" x14ac:dyDescent="0.3">
      <c r="A20" s="180" t="s">
        <v>29</v>
      </c>
      <c r="B20" s="18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1" x14ac:dyDescent="0.25">
      <c r="A21" s="192" t="s">
        <v>34</v>
      </c>
      <c r="B21" s="193"/>
      <c r="C21" s="80">
        <v>0</v>
      </c>
      <c r="D21" s="115">
        <v>0</v>
      </c>
      <c r="E21" s="27">
        <f>ROUND(I21*D21*C21,0)</f>
        <v>0</v>
      </c>
      <c r="F21" s="27">
        <f t="shared" ref="F21:F25" si="9">ROUND(E21*1.03,0)</f>
        <v>0</v>
      </c>
      <c r="G21" s="93">
        <f>ROUND(SUM(E21:F21),0)</f>
        <v>0</v>
      </c>
      <c r="I21" s="17">
        <v>55000</v>
      </c>
      <c r="J21" s="9">
        <v>12</v>
      </c>
      <c r="K21" s="21"/>
      <c r="L21" s="20"/>
      <c r="M21" s="33"/>
      <c r="N21" s="18"/>
    </row>
    <row r="22" spans="1:21" x14ac:dyDescent="0.25">
      <c r="A22" s="178" t="s">
        <v>127</v>
      </c>
      <c r="B22" s="179"/>
      <c r="C22" s="80">
        <v>0</v>
      </c>
      <c r="D22" s="115">
        <v>0</v>
      </c>
      <c r="E22" s="27">
        <f>ROUND(I22*D22*C22,0)</f>
        <v>0</v>
      </c>
      <c r="F22" s="27">
        <f t="shared" si="9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124</v>
      </c>
      <c r="N22" s="221"/>
      <c r="O22" s="221"/>
      <c r="P22" s="221"/>
      <c r="Q22" s="221"/>
      <c r="R22" s="221"/>
      <c r="S22" s="221"/>
      <c r="T22" s="221"/>
      <c r="U22" s="221"/>
    </row>
    <row r="23" spans="1:21" ht="13" x14ac:dyDescent="0.3">
      <c r="A23" s="178" t="s">
        <v>45</v>
      </c>
      <c r="B23" s="179"/>
      <c r="C23" s="80">
        <v>0</v>
      </c>
      <c r="D23" s="115">
        <v>0</v>
      </c>
      <c r="E23" s="27">
        <v>0</v>
      </c>
      <c r="F23" s="27">
        <f t="shared" si="9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125</v>
      </c>
      <c r="N23" s="34"/>
    </row>
    <row r="24" spans="1:21" ht="13" x14ac:dyDescent="0.3">
      <c r="A24" s="178" t="s">
        <v>46</v>
      </c>
      <c r="B24" s="179"/>
      <c r="C24" s="80">
        <v>0</v>
      </c>
      <c r="D24" s="115">
        <v>0</v>
      </c>
      <c r="E24" s="27">
        <v>0</v>
      </c>
      <c r="F24" s="27">
        <f t="shared" si="9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1" x14ac:dyDescent="0.25">
      <c r="A25" s="178" t="s">
        <v>42</v>
      </c>
      <c r="B25" s="179"/>
      <c r="C25" s="80">
        <v>0</v>
      </c>
      <c r="D25" s="115">
        <v>0</v>
      </c>
      <c r="E25" s="27">
        <v>0</v>
      </c>
      <c r="F25" s="27">
        <f t="shared" si="9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1" ht="13" x14ac:dyDescent="0.3">
      <c r="A26" s="178"/>
      <c r="B26" s="179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121</v>
      </c>
      <c r="P26" s="70" t="s">
        <v>122</v>
      </c>
    </row>
    <row r="27" spans="1:21" x14ac:dyDescent="0.25">
      <c r="A27" s="190" t="s">
        <v>48</v>
      </c>
      <c r="B27" s="191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1" ht="13" x14ac:dyDescent="0.3">
      <c r="A28" s="196" t="s">
        <v>30</v>
      </c>
      <c r="B28" s="197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1" x14ac:dyDescent="0.25">
      <c r="A29" s="178" t="s">
        <v>33</v>
      </c>
      <c r="B29" s="179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1" x14ac:dyDescent="0.25">
      <c r="A30" s="192" t="s">
        <v>34</v>
      </c>
      <c r="B30" s="19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1" x14ac:dyDescent="0.25">
      <c r="A31" s="178" t="s">
        <v>43</v>
      </c>
      <c r="B31" s="179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1" x14ac:dyDescent="0.25">
      <c r="A32" s="178" t="s">
        <v>42</v>
      </c>
      <c r="B32" s="179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21" x14ac:dyDescent="0.25">
      <c r="A33" s="178"/>
      <c r="B33" s="179"/>
      <c r="C33" s="106"/>
      <c r="D33" s="115"/>
      <c r="E33" s="11"/>
      <c r="F33" s="11"/>
      <c r="G33" s="94"/>
      <c r="I33" s="21"/>
      <c r="J33" s="21"/>
      <c r="K33" s="21"/>
      <c r="N33" s="19"/>
    </row>
    <row r="34" spans="1:21" x14ac:dyDescent="0.25">
      <c r="A34" s="190" t="s">
        <v>32</v>
      </c>
      <c r="B34" s="191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21" ht="13" x14ac:dyDescent="0.3">
      <c r="A35" s="194" t="s">
        <v>6</v>
      </c>
      <c r="B35" s="195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21" ht="13" x14ac:dyDescent="0.3">
      <c r="A36" s="200"/>
      <c r="B36" s="201"/>
      <c r="C36" s="64"/>
      <c r="D36" s="2"/>
      <c r="E36" s="12"/>
      <c r="F36" s="12"/>
      <c r="G36" s="97"/>
      <c r="I36" s="22"/>
      <c r="J36" s="22"/>
      <c r="K36" s="22"/>
      <c r="L36" s="22"/>
    </row>
    <row r="37" spans="1:21" ht="13" x14ac:dyDescent="0.3">
      <c r="A37" s="194" t="s">
        <v>7</v>
      </c>
      <c r="B37" s="195"/>
      <c r="C37" s="64"/>
      <c r="D37" s="64"/>
      <c r="E37" s="11"/>
      <c r="F37" s="11"/>
      <c r="G37" s="95"/>
      <c r="I37" s="21"/>
      <c r="J37" s="22"/>
      <c r="K37" s="22"/>
      <c r="L37" s="22"/>
    </row>
    <row r="38" spans="1:21" ht="13" x14ac:dyDescent="0.3">
      <c r="A38" s="178" t="s">
        <v>115</v>
      </c>
      <c r="B38" s="179"/>
      <c r="C38" s="62"/>
      <c r="D38" s="4"/>
      <c r="E38" s="27">
        <v>0</v>
      </c>
      <c r="F38" s="27">
        <v>0</v>
      </c>
      <c r="G38" s="91">
        <f t="shared" ref="G38:G39" si="10">SUM(E38:F38)</f>
        <v>0</v>
      </c>
      <c r="M38" s="31" t="s">
        <v>118</v>
      </c>
    </row>
    <row r="39" spans="1:21" ht="13" x14ac:dyDescent="0.3">
      <c r="A39" s="178" t="s">
        <v>116</v>
      </c>
      <c r="B39" s="179"/>
      <c r="C39" s="62"/>
      <c r="D39" s="4"/>
      <c r="E39" s="27">
        <v>0</v>
      </c>
      <c r="F39" s="27">
        <v>0</v>
      </c>
      <c r="G39" s="91">
        <f t="shared" si="10"/>
        <v>0</v>
      </c>
      <c r="M39" s="31" t="s">
        <v>119</v>
      </c>
    </row>
    <row r="40" spans="1:21" ht="13" x14ac:dyDescent="0.3">
      <c r="A40" s="202" t="s">
        <v>117</v>
      </c>
      <c r="B40" s="203"/>
      <c r="C40" s="65"/>
      <c r="D40" s="116"/>
      <c r="E40" s="131">
        <f>ROUND(SUM(E38:E39),0)</f>
        <v>0</v>
      </c>
      <c r="F40" s="131">
        <f>ROUND(SUM(F38:F39),0)</f>
        <v>0</v>
      </c>
      <c r="G40" s="131">
        <f>ROUND(SUM(G38:G39),0)</f>
        <v>0</v>
      </c>
    </row>
    <row r="41" spans="1:21" ht="13" x14ac:dyDescent="0.3">
      <c r="A41" s="180"/>
      <c r="B41" s="181"/>
      <c r="C41" s="64"/>
      <c r="D41" s="2"/>
      <c r="E41" s="11"/>
      <c r="F41" s="11"/>
      <c r="G41" s="94"/>
      <c r="I41" s="21"/>
      <c r="J41" s="22"/>
      <c r="K41" s="22"/>
      <c r="L41" s="22"/>
    </row>
    <row r="42" spans="1:21" ht="13" x14ac:dyDescent="0.3">
      <c r="A42" s="180" t="s">
        <v>8</v>
      </c>
      <c r="B42" s="18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21" x14ac:dyDescent="0.25">
      <c r="A43" s="178" t="s">
        <v>13</v>
      </c>
      <c r="B43" s="179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8" t="s">
        <v>102</v>
      </c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</row>
    <row r="44" spans="1:21" x14ac:dyDescent="0.25">
      <c r="A44" s="178" t="s">
        <v>14</v>
      </c>
      <c r="B44" s="179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107</v>
      </c>
    </row>
    <row r="45" spans="1:21" ht="13" x14ac:dyDescent="0.3">
      <c r="A45" s="202" t="s">
        <v>25</v>
      </c>
      <c r="B45" s="203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21" ht="13" x14ac:dyDescent="0.3">
      <c r="A46" s="204"/>
      <c r="B46" s="205"/>
      <c r="C46" s="65"/>
      <c r="D46" s="117"/>
      <c r="E46" s="12"/>
      <c r="F46" s="12"/>
      <c r="G46" s="97"/>
      <c r="I46" s="22"/>
      <c r="J46" s="22"/>
      <c r="K46" s="22"/>
      <c r="L46" s="22"/>
    </row>
    <row r="47" spans="1:21" ht="12.75" customHeight="1" x14ac:dyDescent="0.3">
      <c r="A47" s="180" t="s">
        <v>9</v>
      </c>
      <c r="B47" s="18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21" ht="12.75" customHeight="1" x14ac:dyDescent="0.3">
      <c r="A48" s="178" t="s">
        <v>15</v>
      </c>
      <c r="B48" s="179"/>
      <c r="C48" s="62"/>
      <c r="D48" s="4"/>
      <c r="E48" s="11">
        <v>0</v>
      </c>
      <c r="F48" s="11">
        <v>0</v>
      </c>
      <c r="G48" s="98">
        <f t="shared" ref="G48:G53" si="11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78" t="s">
        <v>16</v>
      </c>
      <c r="B49" s="179"/>
      <c r="C49" s="62"/>
      <c r="D49" s="4"/>
      <c r="E49" s="11">
        <v>0</v>
      </c>
      <c r="F49" s="11">
        <v>0</v>
      </c>
      <c r="G49" s="98">
        <f t="shared" si="11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78" t="s">
        <v>17</v>
      </c>
      <c r="B50" s="179"/>
      <c r="C50" s="62"/>
      <c r="D50" s="4"/>
      <c r="E50" s="11">
        <v>0</v>
      </c>
      <c r="F50" s="11">
        <v>0</v>
      </c>
      <c r="G50" s="98">
        <f t="shared" si="11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78" t="s">
        <v>18</v>
      </c>
      <c r="B51" s="179"/>
      <c r="C51" s="62"/>
      <c r="D51" s="4"/>
      <c r="E51" s="11">
        <v>0</v>
      </c>
      <c r="F51" s="11">
        <v>0</v>
      </c>
      <c r="G51" s="98">
        <f t="shared" si="11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78" t="s">
        <v>19</v>
      </c>
      <c r="B52" s="179"/>
      <c r="C52" s="62"/>
      <c r="D52" s="4"/>
      <c r="E52" s="11">
        <v>0</v>
      </c>
      <c r="F52" s="11">
        <v>0</v>
      </c>
      <c r="G52" s="98">
        <f t="shared" si="11"/>
        <v>0</v>
      </c>
      <c r="I52" s="21"/>
      <c r="J52" s="21"/>
      <c r="K52" s="21"/>
      <c r="L52" s="21"/>
    </row>
    <row r="53" spans="1:18" ht="12.75" customHeight="1" x14ac:dyDescent="0.3">
      <c r="A53" s="202" t="s">
        <v>24</v>
      </c>
      <c r="B53" s="203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1"/>
        <v>0</v>
      </c>
      <c r="I53" s="22"/>
      <c r="J53" s="21"/>
      <c r="K53" s="21"/>
      <c r="L53" s="21"/>
      <c r="M53" s="61"/>
    </row>
    <row r="54" spans="1:18" ht="12.75" customHeight="1" x14ac:dyDescent="0.3">
      <c r="A54" s="204"/>
      <c r="B54" s="205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6" t="s">
        <v>10</v>
      </c>
      <c r="B55" s="197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78" t="s">
        <v>20</v>
      </c>
      <c r="B56" s="179"/>
      <c r="C56" s="62"/>
      <c r="D56" s="4"/>
      <c r="E56" s="11">
        <v>0</v>
      </c>
      <c r="F56" s="11">
        <v>0</v>
      </c>
      <c r="G56" s="98">
        <f t="shared" ref="G56:G62" si="12">ROUND(SUM(E56:F56),0)</f>
        <v>0</v>
      </c>
      <c r="I56" s="21"/>
      <c r="J56" s="21"/>
      <c r="K56" s="21"/>
      <c r="L56" s="21"/>
    </row>
    <row r="57" spans="1:18" x14ac:dyDescent="0.25">
      <c r="A57" s="178" t="s">
        <v>44</v>
      </c>
      <c r="B57" s="179"/>
      <c r="C57" s="62"/>
      <c r="D57" s="4"/>
      <c r="E57" s="11">
        <v>0</v>
      </c>
      <c r="F57" s="11">
        <v>0</v>
      </c>
      <c r="G57" s="98">
        <f t="shared" si="12"/>
        <v>0</v>
      </c>
      <c r="I57" s="21"/>
      <c r="J57" s="21"/>
      <c r="K57" s="21"/>
      <c r="L57" s="21"/>
    </row>
    <row r="58" spans="1:18" x14ac:dyDescent="0.25">
      <c r="A58" s="178" t="s">
        <v>21</v>
      </c>
      <c r="B58" s="179"/>
      <c r="C58" s="62"/>
      <c r="D58" s="4"/>
      <c r="E58" s="11">
        <v>0</v>
      </c>
      <c r="F58" s="11">
        <v>0</v>
      </c>
      <c r="G58" s="98">
        <f t="shared" si="12"/>
        <v>0</v>
      </c>
      <c r="I58" s="21"/>
      <c r="J58" s="21"/>
      <c r="K58" s="21"/>
      <c r="L58" s="21"/>
    </row>
    <row r="59" spans="1:18" x14ac:dyDescent="0.25">
      <c r="A59" s="178" t="s">
        <v>22</v>
      </c>
      <c r="B59" s="179"/>
      <c r="C59" s="62"/>
      <c r="D59" s="4"/>
      <c r="E59" s="11">
        <v>0</v>
      </c>
      <c r="F59" s="11">
        <v>0</v>
      </c>
      <c r="G59" s="98">
        <f t="shared" si="12"/>
        <v>0</v>
      </c>
      <c r="I59" s="76" t="s">
        <v>37</v>
      </c>
      <c r="J59" s="76" t="s">
        <v>38</v>
      </c>
      <c r="K59" s="173"/>
      <c r="L59" s="21"/>
      <c r="M59" s="119" t="s">
        <v>94</v>
      </c>
    </row>
    <row r="60" spans="1:18" ht="13" x14ac:dyDescent="0.3">
      <c r="A60" s="178" t="s">
        <v>28</v>
      </c>
      <c r="B60" s="179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2"/>
        <v>0</v>
      </c>
      <c r="I60" s="16">
        <f>369.65*1.05</f>
        <v>388.13249999999999</v>
      </c>
      <c r="J60" s="9">
        <v>24</v>
      </c>
      <c r="K60" s="21"/>
      <c r="L60" s="23"/>
      <c r="M60" s="31" t="s">
        <v>93</v>
      </c>
      <c r="R60" s="70" t="s">
        <v>76</v>
      </c>
    </row>
    <row r="61" spans="1:18" ht="13" x14ac:dyDescent="0.3">
      <c r="A61" s="178" t="s">
        <v>79</v>
      </c>
      <c r="B61" s="179"/>
      <c r="C61" s="63"/>
      <c r="D61" s="4"/>
      <c r="E61" s="11">
        <v>0</v>
      </c>
      <c r="F61" s="11">
        <v>0</v>
      </c>
      <c r="G61" s="98">
        <f t="shared" si="12"/>
        <v>0</v>
      </c>
      <c r="L61" s="24"/>
      <c r="M61" s="31" t="s">
        <v>67</v>
      </c>
    </row>
    <row r="62" spans="1:18" ht="13" x14ac:dyDescent="0.3">
      <c r="A62" s="202" t="s">
        <v>23</v>
      </c>
      <c r="B62" s="203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2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9" t="s">
        <v>11</v>
      </c>
      <c r="B64" s="220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8" t="s">
        <v>95</v>
      </c>
      <c r="B65" s="199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206" t="s">
        <v>39</v>
      </c>
      <c r="B66" s="20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208" t="s">
        <v>12</v>
      </c>
      <c r="B67" s="209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210" t="s">
        <v>27</v>
      </c>
      <c r="B68" s="211"/>
      <c r="C68" s="211"/>
      <c r="D68" s="211"/>
      <c r="E68" s="211"/>
      <c r="F68" s="212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126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I43:U43"/>
    <mergeCell ref="M22:U22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64:B64"/>
    <mergeCell ref="A65:B65"/>
    <mergeCell ref="A49:B49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31:B31"/>
    <mergeCell ref="A32:B32"/>
    <mergeCell ref="A23:B23"/>
    <mergeCell ref="A24:B24"/>
    <mergeCell ref="A25:B25"/>
    <mergeCell ref="A26:B26"/>
    <mergeCell ref="A27:B27"/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</mergeCells>
  <phoneticPr fontId="3" type="noConversion"/>
  <hyperlinks>
    <hyperlink ref="R60" r:id="rId1" display="https://studentaccounts.ucf.edu/tf-graduate/" xr:uid="{0116E39D-6B11-480A-9544-B641E18FEEF8}"/>
    <hyperlink ref="P26" r:id="rId2" display="https://hr.ucf.edu/document/payroll-guidelines/" xr:uid="{FE4B76F5-7977-4C3C-BFCE-12C77DF9A7E8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2D4A-7359-4F90-9085-1D981E8D6DFD}">
  <sheetPr>
    <pageSetUpPr fitToPage="1"/>
  </sheetPr>
  <dimension ref="A1:V603"/>
  <sheetViews>
    <sheetView zoomScale="90" zoomScaleNormal="90" workbookViewId="0">
      <selection activeCell="F41" sqref="F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8.81640625" bestFit="1" customWidth="1"/>
    <col min="13" max="13" width="12.26953125" customWidth="1"/>
    <col min="14" max="14" width="10.7265625" customWidth="1"/>
    <col min="15" max="15" width="10" customWidth="1"/>
    <col min="16" max="17" width="10.1796875" customWidth="1"/>
  </cols>
  <sheetData>
    <row r="1" spans="1:17" ht="14" x14ac:dyDescent="0.3">
      <c r="A1" s="177" t="s">
        <v>83</v>
      </c>
      <c r="B1" s="177"/>
      <c r="C1" s="177"/>
      <c r="D1" s="177"/>
      <c r="E1" s="177"/>
      <c r="F1" s="177"/>
      <c r="G1" s="177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96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182" t="s">
        <v>0</v>
      </c>
      <c r="B7" s="183"/>
      <c r="C7" s="183"/>
      <c r="D7" s="183"/>
      <c r="E7" s="183"/>
      <c r="F7" s="184"/>
      <c r="G7" s="185"/>
      <c r="I7" s="215" t="s">
        <v>78</v>
      </c>
      <c r="J7" s="216"/>
      <c r="K7" s="172"/>
      <c r="M7" s="74" t="s">
        <v>66</v>
      </c>
    </row>
    <row r="8" spans="1:17" ht="13" x14ac:dyDescent="0.3">
      <c r="A8" s="186" t="s">
        <v>1</v>
      </c>
      <c r="B8" s="187"/>
      <c r="C8" s="112"/>
      <c r="D8" s="110"/>
      <c r="E8" s="187" t="s">
        <v>2</v>
      </c>
      <c r="F8" s="188"/>
      <c r="G8" s="189"/>
      <c r="M8" s="119" t="s">
        <v>97</v>
      </c>
    </row>
    <row r="9" spans="1:17" ht="13" x14ac:dyDescent="0.3">
      <c r="A9" s="186"/>
      <c r="B9" s="187"/>
      <c r="C9" s="113"/>
      <c r="D9" s="111"/>
      <c r="E9" s="38" t="s">
        <v>3</v>
      </c>
      <c r="F9" s="38" t="s">
        <v>110</v>
      </c>
      <c r="G9" s="87" t="s">
        <v>4</v>
      </c>
      <c r="M9" s="119" t="s">
        <v>98</v>
      </c>
    </row>
    <row r="10" spans="1:17" s="1" customFormat="1" ht="13" x14ac:dyDescent="0.3">
      <c r="A10" s="186"/>
      <c r="B10" s="187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17"/>
      <c r="J10" s="217"/>
      <c r="K10" s="26"/>
      <c r="L10" s="26"/>
      <c r="M10" s="41" t="s">
        <v>99</v>
      </c>
      <c r="N10" s="41" t="s">
        <v>99</v>
      </c>
      <c r="P10" s="41" t="s">
        <v>51</v>
      </c>
      <c r="Q10" s="41" t="s">
        <v>51</v>
      </c>
    </row>
    <row r="11" spans="1:17" ht="13" x14ac:dyDescent="0.3">
      <c r="A11" s="180" t="s">
        <v>5</v>
      </c>
      <c r="B11" s="181"/>
      <c r="C11" s="64"/>
      <c r="D11" s="2"/>
      <c r="E11" s="6"/>
      <c r="F11" s="6"/>
      <c r="G11" s="89"/>
      <c r="I11" s="76" t="s">
        <v>133</v>
      </c>
      <c r="J11" s="76" t="s">
        <v>36</v>
      </c>
      <c r="K11" s="76" t="s">
        <v>134</v>
      </c>
      <c r="L11" s="175" t="s">
        <v>36</v>
      </c>
      <c r="M11" s="43" t="s">
        <v>3</v>
      </c>
      <c r="N11" s="43" t="s">
        <v>110</v>
      </c>
      <c r="P11" s="43" t="s">
        <v>3</v>
      </c>
      <c r="Q11" s="43" t="s">
        <v>110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>ROUND(K12/L12*C12,0)</f>
        <v>0</v>
      </c>
      <c r="F12" s="27">
        <f>E12*1.03</f>
        <v>0</v>
      </c>
      <c r="G12" s="91">
        <f t="shared" ref="G12:G17" si="0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1">SUM(E12/M12)</f>
        <v>#DIV/0!</v>
      </c>
      <c r="Q12" s="68" t="e">
        <f t="shared" si="1"/>
        <v>#DIV/0!</v>
      </c>
    </row>
    <row r="13" spans="1:17" x14ac:dyDescent="0.25">
      <c r="A13" s="90"/>
      <c r="B13" s="73"/>
      <c r="C13" s="80">
        <v>0</v>
      </c>
      <c r="D13" s="115">
        <f t="shared" ref="D13:D17" si="2">C13/L13</f>
        <v>0</v>
      </c>
      <c r="E13" s="27">
        <f t="shared" ref="E13:E17" si="3">ROUND(K13/L13*C13,0)</f>
        <v>0</v>
      </c>
      <c r="F13" s="27">
        <f t="shared" ref="F13:F17" si="4">E13*1.03</f>
        <v>0</v>
      </c>
      <c r="G13" s="91">
        <f t="shared" si="0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7" si="6">K13</f>
        <v>0</v>
      </c>
      <c r="N13" s="121">
        <f t="shared" ref="N13:N17" si="7">M13*1.03</f>
        <v>0</v>
      </c>
      <c r="P13" s="68" t="e">
        <f t="shared" si="1"/>
        <v>#DIV/0!</v>
      </c>
      <c r="Q13" s="68" t="e">
        <f t="shared" si="1"/>
        <v>#DIV/0!</v>
      </c>
    </row>
    <row r="14" spans="1:17" x14ac:dyDescent="0.25">
      <c r="A14" s="90"/>
      <c r="B14" s="73"/>
      <c r="C14" s="80">
        <v>0</v>
      </c>
      <c r="D14" s="115">
        <f t="shared" si="2"/>
        <v>0</v>
      </c>
      <c r="E14" s="27">
        <f t="shared" si="3"/>
        <v>0</v>
      </c>
      <c r="F14" s="27">
        <f t="shared" si="4"/>
        <v>0</v>
      </c>
      <c r="G14" s="91">
        <f t="shared" si="0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1"/>
        <v>#DIV/0!</v>
      </c>
      <c r="Q14" s="68" t="e">
        <f t="shared" si="1"/>
        <v>#DIV/0!</v>
      </c>
    </row>
    <row r="15" spans="1:17" x14ac:dyDescent="0.25">
      <c r="A15" s="90"/>
      <c r="B15" s="73" t="s">
        <v>130</v>
      </c>
      <c r="C15" s="80">
        <v>0</v>
      </c>
      <c r="D15" s="115">
        <f t="shared" si="2"/>
        <v>0</v>
      </c>
      <c r="E15" s="27">
        <f>ROUND(K15/L15*C15,0)</f>
        <v>0</v>
      </c>
      <c r="F15" s="27">
        <f t="shared" si="4"/>
        <v>0</v>
      </c>
      <c r="G15" s="91">
        <f t="shared" si="0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1"/>
        <v>#DIV/0!</v>
      </c>
      <c r="Q15" s="68" t="e">
        <f t="shared" si="1"/>
        <v>#DIV/0!</v>
      </c>
    </row>
    <row r="16" spans="1:17" x14ac:dyDescent="0.25">
      <c r="A16" s="90"/>
      <c r="B16" s="73"/>
      <c r="C16" s="80">
        <v>0</v>
      </c>
      <c r="D16" s="115">
        <f t="shared" si="2"/>
        <v>0</v>
      </c>
      <c r="E16" s="27">
        <f t="shared" si="3"/>
        <v>0</v>
      </c>
      <c r="F16" s="27">
        <f t="shared" si="4"/>
        <v>0</v>
      </c>
      <c r="G16" s="91">
        <f t="shared" si="0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si="6"/>
        <v>0</v>
      </c>
      <c r="N16" s="121">
        <f t="shared" si="7"/>
        <v>0</v>
      </c>
      <c r="P16" s="68" t="e">
        <f t="shared" si="1"/>
        <v>#DIV/0!</v>
      </c>
      <c r="Q16" s="68" t="e">
        <f t="shared" si="1"/>
        <v>#DIV/0!</v>
      </c>
    </row>
    <row r="17" spans="1:22" x14ac:dyDescent="0.25">
      <c r="A17" s="90"/>
      <c r="B17" s="73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91">
        <f t="shared" si="0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1">
        <f t="shared" si="6"/>
        <v>0</v>
      </c>
      <c r="N17" s="121">
        <f t="shared" si="7"/>
        <v>0</v>
      </c>
      <c r="P17" s="69" t="e">
        <f t="shared" si="1"/>
        <v>#DIV/0!</v>
      </c>
      <c r="Q17" s="69" t="e">
        <f t="shared" si="1"/>
        <v>#DIV/0!</v>
      </c>
    </row>
    <row r="18" spans="1:22" x14ac:dyDescent="0.25">
      <c r="A18" s="178"/>
      <c r="B18" s="179"/>
      <c r="C18" s="80"/>
      <c r="D18" s="83"/>
      <c r="E18" s="27"/>
      <c r="F18" s="27"/>
      <c r="G18" s="91"/>
      <c r="I18" s="21"/>
      <c r="J18" s="21"/>
      <c r="K18" s="21"/>
      <c r="L18" s="21"/>
    </row>
    <row r="19" spans="1:22" x14ac:dyDescent="0.25">
      <c r="A19" s="190" t="s">
        <v>31</v>
      </c>
      <c r="B19" s="191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2" ht="13" x14ac:dyDescent="0.3">
      <c r="A20" s="180" t="s">
        <v>29</v>
      </c>
      <c r="B20" s="18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2" x14ac:dyDescent="0.25">
      <c r="A21" s="192" t="s">
        <v>34</v>
      </c>
      <c r="B21" s="193"/>
      <c r="C21" s="80">
        <v>0</v>
      </c>
      <c r="D21" s="115">
        <v>0</v>
      </c>
      <c r="E21" s="27">
        <f>ROUND(I21*D21*C21,0)</f>
        <v>0</v>
      </c>
      <c r="F21" s="27">
        <f t="shared" ref="F21:F25" si="8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2" x14ac:dyDescent="0.25">
      <c r="A22" s="178" t="s">
        <v>127</v>
      </c>
      <c r="B22" s="179"/>
      <c r="C22" s="80">
        <v>0</v>
      </c>
      <c r="D22" s="115">
        <v>0</v>
      </c>
      <c r="E22" s="27">
        <f>ROUND(I22*D22*C22,0)</f>
        <v>0</v>
      </c>
      <c r="F22" s="27">
        <f t="shared" si="8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124</v>
      </c>
      <c r="N22" s="221"/>
      <c r="O22" s="221"/>
      <c r="P22" s="221"/>
      <c r="Q22" s="221"/>
      <c r="R22" s="221"/>
      <c r="S22" s="221"/>
      <c r="T22" s="221"/>
      <c r="U22" s="221"/>
      <c r="V22" s="221"/>
    </row>
    <row r="23" spans="1:22" ht="13" x14ac:dyDescent="0.3">
      <c r="A23" s="178" t="s">
        <v>45</v>
      </c>
      <c r="B23" s="179"/>
      <c r="C23" s="80">
        <v>0</v>
      </c>
      <c r="D23" s="115">
        <v>0</v>
      </c>
      <c r="E23" s="27">
        <v>0</v>
      </c>
      <c r="F23" s="27">
        <f t="shared" si="8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125</v>
      </c>
      <c r="N23" s="34"/>
    </row>
    <row r="24" spans="1:22" ht="13" x14ac:dyDescent="0.3">
      <c r="A24" s="178" t="s">
        <v>46</v>
      </c>
      <c r="B24" s="179"/>
      <c r="C24" s="80">
        <v>0</v>
      </c>
      <c r="D24" s="115">
        <v>0</v>
      </c>
      <c r="E24" s="27">
        <v>0</v>
      </c>
      <c r="F24" s="27">
        <f t="shared" si="8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2" x14ac:dyDescent="0.25">
      <c r="A25" s="178" t="s">
        <v>42</v>
      </c>
      <c r="B25" s="179"/>
      <c r="C25" s="80">
        <v>0</v>
      </c>
      <c r="D25" s="115">
        <v>0</v>
      </c>
      <c r="E25" s="27">
        <v>0</v>
      </c>
      <c r="F25" s="27">
        <f t="shared" si="8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2" ht="13" x14ac:dyDescent="0.3">
      <c r="A26" s="178"/>
      <c r="B26" s="179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121</v>
      </c>
      <c r="P26" s="70" t="s">
        <v>122</v>
      </c>
    </row>
    <row r="27" spans="1:22" x14ac:dyDescent="0.25">
      <c r="A27" s="190" t="s">
        <v>48</v>
      </c>
      <c r="B27" s="191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2" ht="13" x14ac:dyDescent="0.3">
      <c r="A28" s="196" t="s">
        <v>30</v>
      </c>
      <c r="B28" s="197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2" x14ac:dyDescent="0.25">
      <c r="A29" s="178" t="s">
        <v>33</v>
      </c>
      <c r="B29" s="179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2" x14ac:dyDescent="0.25">
      <c r="A30" s="192" t="s">
        <v>34</v>
      </c>
      <c r="B30" s="19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2" x14ac:dyDescent="0.25">
      <c r="A31" s="178" t="s">
        <v>43</v>
      </c>
      <c r="B31" s="179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2" x14ac:dyDescent="0.25">
      <c r="A32" s="178" t="s">
        <v>42</v>
      </c>
      <c r="B32" s="179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20" x14ac:dyDescent="0.25">
      <c r="A33" s="178"/>
      <c r="B33" s="179"/>
      <c r="C33" s="106"/>
      <c r="D33" s="115"/>
      <c r="E33" s="11"/>
      <c r="F33" s="11"/>
      <c r="G33" s="94"/>
      <c r="I33" s="21"/>
      <c r="J33" s="21"/>
      <c r="K33" s="21"/>
      <c r="N33" s="19"/>
    </row>
    <row r="34" spans="1:20" x14ac:dyDescent="0.25">
      <c r="A34" s="190" t="s">
        <v>32</v>
      </c>
      <c r="B34" s="191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20" ht="13" x14ac:dyDescent="0.3">
      <c r="A35" s="194" t="s">
        <v>6</v>
      </c>
      <c r="B35" s="195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20" ht="13" x14ac:dyDescent="0.3">
      <c r="A36" s="200"/>
      <c r="B36" s="201"/>
      <c r="C36" s="64"/>
      <c r="D36" s="2"/>
      <c r="E36" s="12"/>
      <c r="F36" s="12"/>
      <c r="G36" s="97"/>
      <c r="I36" s="22"/>
      <c r="J36" s="22"/>
      <c r="K36" s="22"/>
      <c r="L36" s="22"/>
    </row>
    <row r="37" spans="1:20" ht="13" x14ac:dyDescent="0.3">
      <c r="A37" s="194" t="s">
        <v>7</v>
      </c>
      <c r="B37" s="195"/>
      <c r="C37" s="64"/>
      <c r="D37" s="64"/>
      <c r="E37" s="11"/>
      <c r="F37" s="11"/>
      <c r="G37" s="95"/>
      <c r="I37" s="21"/>
      <c r="J37" s="22"/>
      <c r="K37" s="22"/>
      <c r="L37" s="22"/>
    </row>
    <row r="38" spans="1:20" ht="13" x14ac:dyDescent="0.3">
      <c r="A38" s="178" t="s">
        <v>115</v>
      </c>
      <c r="B38" s="179"/>
      <c r="C38" s="62"/>
      <c r="D38" s="4"/>
      <c r="E38" s="27">
        <v>0</v>
      </c>
      <c r="F38" s="27">
        <v>0</v>
      </c>
      <c r="G38" s="91">
        <f t="shared" ref="G38:G39" si="9">SUM(E38:F38)</f>
        <v>0</v>
      </c>
      <c r="M38" s="31" t="s">
        <v>118</v>
      </c>
    </row>
    <row r="39" spans="1:20" ht="13" x14ac:dyDescent="0.3">
      <c r="A39" s="178" t="s">
        <v>116</v>
      </c>
      <c r="B39" s="179"/>
      <c r="C39" s="62"/>
      <c r="D39" s="4"/>
      <c r="E39" s="27">
        <v>0</v>
      </c>
      <c r="F39" s="27">
        <v>0</v>
      </c>
      <c r="G39" s="91">
        <f t="shared" si="9"/>
        <v>0</v>
      </c>
      <c r="M39" s="31" t="s">
        <v>119</v>
      </c>
    </row>
    <row r="40" spans="1:20" ht="13" x14ac:dyDescent="0.3">
      <c r="A40" s="202" t="s">
        <v>117</v>
      </c>
      <c r="B40" s="203"/>
      <c r="C40" s="65"/>
      <c r="D40" s="116"/>
      <c r="E40" s="131">
        <f>ROUND(SUM(E38:E39),0)</f>
        <v>0</v>
      </c>
      <c r="F40" s="131">
        <f>ROUND(SUM(F38:F39),0)</f>
        <v>0</v>
      </c>
      <c r="G40" s="131">
        <f>ROUND(SUM(G38:G39),0)</f>
        <v>0</v>
      </c>
    </row>
    <row r="41" spans="1:20" ht="13" x14ac:dyDescent="0.3">
      <c r="A41" s="180"/>
      <c r="B41" s="181"/>
      <c r="C41" s="64"/>
      <c r="D41" s="2"/>
      <c r="E41" s="11"/>
      <c r="F41" s="11"/>
      <c r="G41" s="94"/>
      <c r="I41" s="21"/>
      <c r="J41" s="22"/>
      <c r="K41" s="22"/>
      <c r="L41" s="22"/>
    </row>
    <row r="42" spans="1:20" ht="13" x14ac:dyDescent="0.3">
      <c r="A42" s="180" t="s">
        <v>8</v>
      </c>
      <c r="B42" s="18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20" x14ac:dyDescent="0.25">
      <c r="A43" s="178" t="s">
        <v>13</v>
      </c>
      <c r="B43" s="179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8" t="s">
        <v>103</v>
      </c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</row>
    <row r="44" spans="1:20" x14ac:dyDescent="0.25">
      <c r="A44" s="178" t="s">
        <v>14</v>
      </c>
      <c r="B44" s="179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107</v>
      </c>
    </row>
    <row r="45" spans="1:20" ht="13" x14ac:dyDescent="0.3">
      <c r="A45" s="202" t="s">
        <v>25</v>
      </c>
      <c r="B45" s="203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20" ht="13" x14ac:dyDescent="0.3">
      <c r="A46" s="204"/>
      <c r="B46" s="205"/>
      <c r="C46" s="65"/>
      <c r="D46" s="117"/>
      <c r="E46" s="12"/>
      <c r="F46" s="12"/>
      <c r="G46" s="97"/>
      <c r="I46" s="22"/>
      <c r="J46" s="22"/>
      <c r="K46" s="22"/>
      <c r="L46" s="22"/>
    </row>
    <row r="47" spans="1:20" ht="12.75" customHeight="1" x14ac:dyDescent="0.3">
      <c r="A47" s="180" t="s">
        <v>9</v>
      </c>
      <c r="B47" s="18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20" ht="12.75" customHeight="1" x14ac:dyDescent="0.3">
      <c r="A48" s="178" t="s">
        <v>15</v>
      </c>
      <c r="B48" s="179"/>
      <c r="C48" s="62"/>
      <c r="D48" s="4"/>
      <c r="E48" s="11">
        <v>0</v>
      </c>
      <c r="F48" s="11">
        <v>0</v>
      </c>
      <c r="G48" s="98">
        <f t="shared" ref="G48:G53" si="10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78" t="s">
        <v>16</v>
      </c>
      <c r="B49" s="179"/>
      <c r="C49" s="62"/>
      <c r="D49" s="4"/>
      <c r="E49" s="11">
        <v>0</v>
      </c>
      <c r="F49" s="11">
        <v>0</v>
      </c>
      <c r="G49" s="98">
        <f t="shared" si="10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78" t="s">
        <v>17</v>
      </c>
      <c r="B50" s="179"/>
      <c r="C50" s="62"/>
      <c r="D50" s="4"/>
      <c r="E50" s="11">
        <v>0</v>
      </c>
      <c r="F50" s="11">
        <v>0</v>
      </c>
      <c r="G50" s="98">
        <f t="shared" si="10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78" t="s">
        <v>18</v>
      </c>
      <c r="B51" s="179"/>
      <c r="C51" s="62"/>
      <c r="D51" s="4"/>
      <c r="E51" s="11">
        <v>0</v>
      </c>
      <c r="F51" s="11">
        <v>0</v>
      </c>
      <c r="G51" s="98">
        <f t="shared" si="10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78" t="s">
        <v>19</v>
      </c>
      <c r="B52" s="179"/>
      <c r="C52" s="62"/>
      <c r="D52" s="4"/>
      <c r="E52" s="11">
        <v>0</v>
      </c>
      <c r="F52" s="11">
        <v>0</v>
      </c>
      <c r="G52" s="98">
        <f t="shared" si="10"/>
        <v>0</v>
      </c>
      <c r="I52" s="21"/>
      <c r="J52" s="21"/>
      <c r="K52" s="21"/>
      <c r="L52" s="21"/>
    </row>
    <row r="53" spans="1:18" ht="12.75" customHeight="1" x14ac:dyDescent="0.3">
      <c r="A53" s="202" t="s">
        <v>24</v>
      </c>
      <c r="B53" s="203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0"/>
        <v>0</v>
      </c>
      <c r="I53" s="22"/>
      <c r="J53" s="21"/>
      <c r="K53" s="21"/>
      <c r="L53" s="21"/>
      <c r="M53" s="61"/>
    </row>
    <row r="54" spans="1:18" ht="12.75" customHeight="1" x14ac:dyDescent="0.3">
      <c r="A54" s="204"/>
      <c r="B54" s="205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6" t="s">
        <v>10</v>
      </c>
      <c r="B55" s="197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78" t="s">
        <v>20</v>
      </c>
      <c r="B56" s="179"/>
      <c r="C56" s="62"/>
      <c r="D56" s="4"/>
      <c r="E56" s="11">
        <v>0</v>
      </c>
      <c r="F56" s="11">
        <v>0</v>
      </c>
      <c r="G56" s="98">
        <f t="shared" ref="G56:G62" si="11">ROUND(SUM(E56:F56),0)</f>
        <v>0</v>
      </c>
      <c r="I56" s="21"/>
      <c r="J56" s="21"/>
      <c r="K56" s="21"/>
      <c r="L56" s="21"/>
    </row>
    <row r="57" spans="1:18" x14ac:dyDescent="0.25">
      <c r="A57" s="178" t="s">
        <v>44</v>
      </c>
      <c r="B57" s="179"/>
      <c r="C57" s="62"/>
      <c r="D57" s="4"/>
      <c r="E57" s="11">
        <v>0</v>
      </c>
      <c r="F57" s="11">
        <v>0</v>
      </c>
      <c r="G57" s="98">
        <f t="shared" si="11"/>
        <v>0</v>
      </c>
      <c r="I57" s="21"/>
      <c r="J57" s="21"/>
      <c r="K57" s="21"/>
      <c r="L57" s="21"/>
    </row>
    <row r="58" spans="1:18" x14ac:dyDescent="0.25">
      <c r="A58" s="178" t="s">
        <v>21</v>
      </c>
      <c r="B58" s="179"/>
      <c r="C58" s="62"/>
      <c r="D58" s="4"/>
      <c r="E58" s="11">
        <v>0</v>
      </c>
      <c r="F58" s="11">
        <v>0</v>
      </c>
      <c r="G58" s="98">
        <f t="shared" si="11"/>
        <v>0</v>
      </c>
      <c r="I58" s="21"/>
      <c r="J58" s="21"/>
      <c r="K58" s="21"/>
      <c r="L58" s="21"/>
    </row>
    <row r="59" spans="1:18" x14ac:dyDescent="0.25">
      <c r="A59" s="178" t="s">
        <v>22</v>
      </c>
      <c r="B59" s="179"/>
      <c r="C59" s="62"/>
      <c r="D59" s="4"/>
      <c r="E59" s="11">
        <v>0</v>
      </c>
      <c r="F59" s="11">
        <v>0</v>
      </c>
      <c r="G59" s="98">
        <f t="shared" si="11"/>
        <v>0</v>
      </c>
      <c r="I59" s="76" t="s">
        <v>37</v>
      </c>
      <c r="J59" s="76" t="s">
        <v>38</v>
      </c>
      <c r="K59" s="173"/>
      <c r="L59" s="21"/>
      <c r="M59" s="119" t="s">
        <v>94</v>
      </c>
    </row>
    <row r="60" spans="1:18" ht="13" x14ac:dyDescent="0.3">
      <c r="A60" s="178" t="s">
        <v>28</v>
      </c>
      <c r="B60" s="179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1"/>
        <v>0</v>
      </c>
      <c r="I60" s="16">
        <f>369.65*1.05</f>
        <v>388.13249999999999</v>
      </c>
      <c r="J60" s="9">
        <v>24</v>
      </c>
      <c r="K60" s="21"/>
      <c r="L60" s="23"/>
      <c r="M60" s="31" t="s">
        <v>93</v>
      </c>
      <c r="R60" s="70" t="s">
        <v>76</v>
      </c>
    </row>
    <row r="61" spans="1:18" ht="13" x14ac:dyDescent="0.3">
      <c r="A61" s="178" t="s">
        <v>79</v>
      </c>
      <c r="B61" s="179"/>
      <c r="C61" s="63"/>
      <c r="D61" s="4"/>
      <c r="E61" s="11">
        <v>0</v>
      </c>
      <c r="F61" s="11">
        <v>0</v>
      </c>
      <c r="G61" s="98">
        <f t="shared" si="11"/>
        <v>0</v>
      </c>
      <c r="L61" s="24"/>
      <c r="M61" s="31" t="s">
        <v>67</v>
      </c>
    </row>
    <row r="62" spans="1:18" ht="13" x14ac:dyDescent="0.3">
      <c r="A62" s="202" t="s">
        <v>23</v>
      </c>
      <c r="B62" s="203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1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9" t="s">
        <v>11</v>
      </c>
      <c r="B64" s="220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8" t="s">
        <v>95</v>
      </c>
      <c r="B65" s="199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206" t="s">
        <v>39</v>
      </c>
      <c r="B66" s="20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208" t="s">
        <v>12</v>
      </c>
      <c r="B67" s="209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210" t="s">
        <v>27</v>
      </c>
      <c r="B68" s="211"/>
      <c r="C68" s="211"/>
      <c r="D68" s="211"/>
      <c r="E68" s="211"/>
      <c r="F68" s="212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126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M22:V22"/>
    <mergeCell ref="I43:T43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64:B64"/>
    <mergeCell ref="A65:B65"/>
    <mergeCell ref="A49:B49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31:B31"/>
    <mergeCell ref="A32:B32"/>
    <mergeCell ref="A23:B23"/>
    <mergeCell ref="A24:B24"/>
    <mergeCell ref="A25:B25"/>
    <mergeCell ref="A26:B26"/>
    <mergeCell ref="A27:B27"/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</mergeCells>
  <phoneticPr fontId="3" type="noConversion"/>
  <hyperlinks>
    <hyperlink ref="R60" r:id="rId1" display="https://studentaccounts.ucf.edu/tf-graduate/" xr:uid="{79373470-5079-469F-BF37-47187AEBCD3A}"/>
    <hyperlink ref="P26" r:id="rId2" display="https://hr.ucf.edu/document/payroll-guidelines/" xr:uid="{6CD90B2D-1E7F-410A-87A0-25333228E9F0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56C9-821D-4B25-A80D-A36AA5EF2115}">
  <sheetPr>
    <pageSetUpPr fitToPage="1"/>
  </sheetPr>
  <dimension ref="A1:V603"/>
  <sheetViews>
    <sheetView topLeftCell="A8" zoomScale="90" zoomScaleNormal="90" workbookViewId="0">
      <selection activeCell="G41" sqref="G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8.81640625" bestFit="1" customWidth="1"/>
    <col min="13" max="13" width="12.26953125" customWidth="1"/>
    <col min="14" max="14" width="10.7265625" customWidth="1"/>
    <col min="15" max="15" width="10" customWidth="1"/>
    <col min="16" max="17" width="10.1796875" customWidth="1"/>
  </cols>
  <sheetData>
    <row r="1" spans="1:17" ht="14" x14ac:dyDescent="0.3">
      <c r="A1" s="177" t="s">
        <v>83</v>
      </c>
      <c r="B1" s="177"/>
      <c r="C1" s="177"/>
      <c r="D1" s="177"/>
      <c r="E1" s="177"/>
      <c r="F1" s="177"/>
      <c r="G1" s="177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96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182" t="s">
        <v>0</v>
      </c>
      <c r="B7" s="183"/>
      <c r="C7" s="183"/>
      <c r="D7" s="183"/>
      <c r="E7" s="183"/>
      <c r="F7" s="184"/>
      <c r="G7" s="185"/>
      <c r="I7" s="215" t="s">
        <v>78</v>
      </c>
      <c r="J7" s="216"/>
      <c r="K7" s="172"/>
      <c r="M7" s="74" t="s">
        <v>66</v>
      </c>
    </row>
    <row r="8" spans="1:17" ht="13" x14ac:dyDescent="0.3">
      <c r="A8" s="186" t="s">
        <v>1</v>
      </c>
      <c r="B8" s="187"/>
      <c r="C8" s="112"/>
      <c r="D8" s="110"/>
      <c r="E8" s="187" t="s">
        <v>2</v>
      </c>
      <c r="F8" s="188"/>
      <c r="G8" s="189"/>
      <c r="M8" s="119" t="s">
        <v>97</v>
      </c>
    </row>
    <row r="9" spans="1:17" ht="13" x14ac:dyDescent="0.3">
      <c r="A9" s="186"/>
      <c r="B9" s="187"/>
      <c r="C9" s="113"/>
      <c r="D9" s="111"/>
      <c r="E9" s="38" t="s">
        <v>3</v>
      </c>
      <c r="F9" s="38" t="s">
        <v>110</v>
      </c>
      <c r="G9" s="87" t="s">
        <v>4</v>
      </c>
      <c r="M9" s="119" t="s">
        <v>98</v>
      </c>
    </row>
    <row r="10" spans="1:17" s="1" customFormat="1" ht="13" x14ac:dyDescent="0.3">
      <c r="A10" s="186"/>
      <c r="B10" s="187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17"/>
      <c r="J10" s="217"/>
      <c r="K10" s="26"/>
      <c r="L10" s="26"/>
      <c r="M10" s="41" t="s">
        <v>99</v>
      </c>
      <c r="N10" s="41" t="s">
        <v>99</v>
      </c>
      <c r="P10" s="41" t="s">
        <v>51</v>
      </c>
      <c r="Q10" s="41" t="s">
        <v>51</v>
      </c>
    </row>
    <row r="11" spans="1:17" ht="13" x14ac:dyDescent="0.3">
      <c r="A11" s="180" t="s">
        <v>5</v>
      </c>
      <c r="B11" s="181"/>
      <c r="C11" s="64"/>
      <c r="D11" s="2"/>
      <c r="E11" s="6"/>
      <c r="F11" s="6"/>
      <c r="G11" s="89"/>
      <c r="I11" s="76" t="s">
        <v>133</v>
      </c>
      <c r="J11" s="76" t="s">
        <v>36</v>
      </c>
      <c r="K11" s="76" t="s">
        <v>134</v>
      </c>
      <c r="L11" s="175" t="s">
        <v>36</v>
      </c>
      <c r="M11" s="43" t="s">
        <v>3</v>
      </c>
      <c r="N11" s="43" t="s">
        <v>110</v>
      </c>
      <c r="P11" s="43" t="s">
        <v>3</v>
      </c>
      <c r="Q11" s="43" t="s">
        <v>110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 t="shared" ref="E12:E17" si="0">ROUND(I12/J12*C12,0)</f>
        <v>0</v>
      </c>
      <c r="F12" s="27">
        <f>E12*1.03</f>
        <v>0</v>
      </c>
      <c r="G12" s="91">
        <f t="shared" ref="G12:G17" si="1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2">SUM(E12/M12)</f>
        <v>#DIV/0!</v>
      </c>
      <c r="Q12" s="68" t="e">
        <f t="shared" si="2"/>
        <v>#DIV/0!</v>
      </c>
    </row>
    <row r="13" spans="1:17" x14ac:dyDescent="0.25">
      <c r="A13" s="90"/>
      <c r="B13" s="73"/>
      <c r="C13" s="80">
        <v>0</v>
      </c>
      <c r="D13" s="115">
        <f t="shared" ref="D13:D17" si="3">C13/L13</f>
        <v>0</v>
      </c>
      <c r="E13" s="27">
        <f t="shared" si="0"/>
        <v>0</v>
      </c>
      <c r="F13" s="27">
        <f t="shared" ref="F13:F17" si="4">E13*1.03</f>
        <v>0</v>
      </c>
      <c r="G13" s="91">
        <f t="shared" si="1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7" si="6">K13</f>
        <v>0</v>
      </c>
      <c r="N13" s="121">
        <f t="shared" ref="N13:N17" si="7">M13*1.03</f>
        <v>0</v>
      </c>
      <c r="P13" s="68" t="e">
        <f t="shared" si="2"/>
        <v>#DIV/0!</v>
      </c>
      <c r="Q13" s="68" t="e">
        <f t="shared" si="2"/>
        <v>#DIV/0!</v>
      </c>
    </row>
    <row r="14" spans="1:17" x14ac:dyDescent="0.25">
      <c r="A14" s="90"/>
      <c r="B14" s="73"/>
      <c r="C14" s="80">
        <v>0</v>
      </c>
      <c r="D14" s="115">
        <f t="shared" si="3"/>
        <v>0</v>
      </c>
      <c r="E14" s="27">
        <f t="shared" si="0"/>
        <v>0</v>
      </c>
      <c r="F14" s="27">
        <f t="shared" si="4"/>
        <v>0</v>
      </c>
      <c r="G14" s="91">
        <f t="shared" si="1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2"/>
        <v>#DIV/0!</v>
      </c>
      <c r="Q14" s="68" t="e">
        <f t="shared" si="2"/>
        <v>#DIV/0!</v>
      </c>
    </row>
    <row r="15" spans="1:17" x14ac:dyDescent="0.25">
      <c r="A15" s="90"/>
      <c r="B15" s="73"/>
      <c r="C15" s="80">
        <v>0</v>
      </c>
      <c r="D15" s="115">
        <f t="shared" si="3"/>
        <v>0</v>
      </c>
      <c r="E15" s="27">
        <f t="shared" si="0"/>
        <v>0</v>
      </c>
      <c r="F15" s="27">
        <f t="shared" si="4"/>
        <v>0</v>
      </c>
      <c r="G15" s="91">
        <f t="shared" si="1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2"/>
        <v>#DIV/0!</v>
      </c>
      <c r="Q15" s="68" t="e">
        <f t="shared" si="2"/>
        <v>#DIV/0!</v>
      </c>
    </row>
    <row r="16" spans="1:17" x14ac:dyDescent="0.25">
      <c r="A16" s="90"/>
      <c r="B16" s="73" t="s">
        <v>131</v>
      </c>
      <c r="C16" s="80">
        <v>0</v>
      </c>
      <c r="D16" s="115">
        <f t="shared" si="3"/>
        <v>0</v>
      </c>
      <c r="E16" s="27">
        <f>ROUND(K16/L16*C16,0)</f>
        <v>0</v>
      </c>
      <c r="F16" s="27">
        <f t="shared" si="4"/>
        <v>0</v>
      </c>
      <c r="G16" s="91">
        <f t="shared" si="1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si="6"/>
        <v>0</v>
      </c>
      <c r="N16" s="121">
        <f t="shared" si="7"/>
        <v>0</v>
      </c>
      <c r="P16" s="68" t="e">
        <f t="shared" si="2"/>
        <v>#DIV/0!</v>
      </c>
      <c r="Q16" s="68" t="e">
        <f t="shared" si="2"/>
        <v>#DIV/0!</v>
      </c>
    </row>
    <row r="17" spans="1:22" x14ac:dyDescent="0.25">
      <c r="A17" s="90"/>
      <c r="B17" s="73"/>
      <c r="C17" s="80">
        <v>0</v>
      </c>
      <c r="D17" s="115">
        <f t="shared" si="3"/>
        <v>0</v>
      </c>
      <c r="E17" s="27">
        <f t="shared" si="0"/>
        <v>0</v>
      </c>
      <c r="F17" s="27">
        <f t="shared" si="4"/>
        <v>0</v>
      </c>
      <c r="G17" s="91">
        <f t="shared" si="1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1">
        <f t="shared" si="6"/>
        <v>0</v>
      </c>
      <c r="N17" s="121">
        <f t="shared" si="7"/>
        <v>0</v>
      </c>
      <c r="P17" s="69" t="e">
        <f t="shared" si="2"/>
        <v>#DIV/0!</v>
      </c>
      <c r="Q17" s="69" t="e">
        <f t="shared" si="2"/>
        <v>#DIV/0!</v>
      </c>
    </row>
    <row r="18" spans="1:22" x14ac:dyDescent="0.25">
      <c r="A18" s="178"/>
      <c r="B18" s="179"/>
      <c r="C18" s="80"/>
      <c r="D18" s="83"/>
      <c r="E18" s="27"/>
      <c r="F18" s="27"/>
      <c r="G18" s="91"/>
      <c r="I18" s="21"/>
      <c r="J18" s="21"/>
      <c r="K18" s="21"/>
      <c r="L18" s="21"/>
    </row>
    <row r="19" spans="1:22" x14ac:dyDescent="0.25">
      <c r="A19" s="190" t="s">
        <v>31</v>
      </c>
      <c r="B19" s="191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2" ht="13" x14ac:dyDescent="0.3">
      <c r="A20" s="180" t="s">
        <v>29</v>
      </c>
      <c r="B20" s="18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2" x14ac:dyDescent="0.25">
      <c r="A21" s="192" t="s">
        <v>34</v>
      </c>
      <c r="B21" s="193"/>
      <c r="C21" s="80">
        <v>0</v>
      </c>
      <c r="D21" s="115">
        <v>0</v>
      </c>
      <c r="E21" s="27">
        <f>ROUND(I21*D21*C21,0)</f>
        <v>0</v>
      </c>
      <c r="F21" s="27">
        <f t="shared" ref="F21:F25" si="8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2" x14ac:dyDescent="0.25">
      <c r="A22" s="178" t="s">
        <v>127</v>
      </c>
      <c r="B22" s="179"/>
      <c r="C22" s="80">
        <v>0</v>
      </c>
      <c r="D22" s="115">
        <v>0</v>
      </c>
      <c r="E22" s="27">
        <f>ROUND(I22*D22*C22,0)</f>
        <v>0</v>
      </c>
      <c r="F22" s="27">
        <f t="shared" si="8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124</v>
      </c>
      <c r="N22" s="221"/>
      <c r="O22" s="221"/>
      <c r="P22" s="221"/>
      <c r="Q22" s="221"/>
      <c r="R22" s="221"/>
      <c r="S22" s="221"/>
      <c r="T22" s="221"/>
      <c r="U22" s="221"/>
      <c r="V22" s="221"/>
    </row>
    <row r="23" spans="1:22" ht="13" x14ac:dyDescent="0.3">
      <c r="A23" s="178" t="s">
        <v>45</v>
      </c>
      <c r="B23" s="179"/>
      <c r="C23" s="80">
        <v>0</v>
      </c>
      <c r="D23" s="115">
        <v>0</v>
      </c>
      <c r="E23" s="27">
        <v>0</v>
      </c>
      <c r="F23" s="27">
        <f t="shared" si="8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72</v>
      </c>
      <c r="N23" s="34"/>
    </row>
    <row r="24" spans="1:22" ht="13" x14ac:dyDescent="0.3">
      <c r="A24" s="178" t="s">
        <v>46</v>
      </c>
      <c r="B24" s="179"/>
      <c r="C24" s="80">
        <v>0</v>
      </c>
      <c r="D24" s="115">
        <v>0</v>
      </c>
      <c r="E24" s="27">
        <v>0</v>
      </c>
      <c r="F24" s="27">
        <f t="shared" si="8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125</v>
      </c>
      <c r="N24" s="34"/>
    </row>
    <row r="25" spans="1:22" ht="13" x14ac:dyDescent="0.3">
      <c r="A25" s="178" t="s">
        <v>42</v>
      </c>
      <c r="B25" s="179"/>
      <c r="C25" s="80">
        <v>0</v>
      </c>
      <c r="D25" s="115">
        <v>0</v>
      </c>
      <c r="E25" s="27">
        <v>0</v>
      </c>
      <c r="F25" s="27">
        <f t="shared" si="8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M25" s="67" t="s">
        <v>73</v>
      </c>
      <c r="N25" s="34"/>
    </row>
    <row r="26" spans="1:22" x14ac:dyDescent="0.25">
      <c r="A26" s="178"/>
      <c r="B26" s="179"/>
      <c r="C26" s="80"/>
      <c r="D26" s="83"/>
      <c r="E26" s="27"/>
      <c r="F26" s="27"/>
      <c r="G26" s="93"/>
      <c r="I26" s="21"/>
      <c r="J26" s="21"/>
      <c r="K26" s="21"/>
      <c r="L26" s="21"/>
      <c r="N26" s="34"/>
    </row>
    <row r="27" spans="1:22" ht="13" x14ac:dyDescent="0.3">
      <c r="A27" s="190" t="s">
        <v>48</v>
      </c>
      <c r="B27" s="191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M27" s="67" t="s">
        <v>121</v>
      </c>
      <c r="P27" s="70" t="s">
        <v>122</v>
      </c>
    </row>
    <row r="28" spans="1:22" ht="13" x14ac:dyDescent="0.3">
      <c r="A28" s="196" t="s">
        <v>30</v>
      </c>
      <c r="B28" s="197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2" x14ac:dyDescent="0.25">
      <c r="A29" s="178" t="s">
        <v>33</v>
      </c>
      <c r="B29" s="179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2" x14ac:dyDescent="0.25">
      <c r="A30" s="192" t="s">
        <v>34</v>
      </c>
      <c r="B30" s="19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2" x14ac:dyDescent="0.25">
      <c r="A31" s="178" t="s">
        <v>43</v>
      </c>
      <c r="B31" s="179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2" x14ac:dyDescent="0.25">
      <c r="A32" s="178" t="s">
        <v>42</v>
      </c>
      <c r="B32" s="179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17" x14ac:dyDescent="0.25">
      <c r="A33" s="178"/>
      <c r="B33" s="179"/>
      <c r="C33" s="106"/>
      <c r="D33" s="115"/>
      <c r="E33" s="11"/>
      <c r="F33" s="11"/>
      <c r="G33" s="94"/>
      <c r="I33" s="21"/>
      <c r="J33" s="21"/>
      <c r="K33" s="21"/>
      <c r="N33" s="19"/>
    </row>
    <row r="34" spans="1:17" x14ac:dyDescent="0.25">
      <c r="A34" s="190" t="s">
        <v>32</v>
      </c>
      <c r="B34" s="191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17" ht="13" x14ac:dyDescent="0.3">
      <c r="A35" s="194" t="s">
        <v>6</v>
      </c>
      <c r="B35" s="195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17" ht="13" x14ac:dyDescent="0.3">
      <c r="A36" s="200"/>
      <c r="B36" s="201"/>
      <c r="C36" s="64"/>
      <c r="D36" s="2"/>
      <c r="E36" s="12"/>
      <c r="F36" s="12"/>
      <c r="G36" s="97"/>
      <c r="I36" s="22"/>
      <c r="J36" s="22"/>
      <c r="K36" s="22"/>
      <c r="L36" s="22"/>
    </row>
    <row r="37" spans="1:17" ht="13" x14ac:dyDescent="0.3">
      <c r="A37" s="194" t="s">
        <v>7</v>
      </c>
      <c r="B37" s="195"/>
      <c r="C37" s="64"/>
      <c r="D37" s="64"/>
      <c r="E37" s="11"/>
      <c r="F37" s="11"/>
      <c r="G37" s="95"/>
      <c r="I37" s="21"/>
      <c r="J37" s="22"/>
      <c r="K37" s="22"/>
      <c r="L37" s="22"/>
    </row>
    <row r="38" spans="1:17" ht="13" x14ac:dyDescent="0.3">
      <c r="A38" s="178" t="s">
        <v>115</v>
      </c>
      <c r="B38" s="179"/>
      <c r="C38" s="62"/>
      <c r="D38" s="4"/>
      <c r="E38" s="27">
        <v>0</v>
      </c>
      <c r="F38" s="27">
        <v>0</v>
      </c>
      <c r="G38" s="91">
        <f t="shared" ref="G38:G39" si="9">SUM(E38:F38)</f>
        <v>0</v>
      </c>
      <c r="M38" s="31" t="s">
        <v>118</v>
      </c>
    </row>
    <row r="39" spans="1:17" ht="13" x14ac:dyDescent="0.3">
      <c r="A39" s="178" t="s">
        <v>116</v>
      </c>
      <c r="B39" s="179"/>
      <c r="C39" s="62"/>
      <c r="D39" s="4"/>
      <c r="E39" s="27">
        <v>0</v>
      </c>
      <c r="F39" s="27">
        <v>0</v>
      </c>
      <c r="G39" s="91">
        <f t="shared" si="9"/>
        <v>0</v>
      </c>
      <c r="M39" s="31" t="s">
        <v>119</v>
      </c>
    </row>
    <row r="40" spans="1:17" ht="13" x14ac:dyDescent="0.3">
      <c r="A40" s="202" t="s">
        <v>117</v>
      </c>
      <c r="B40" s="203"/>
      <c r="C40" s="65"/>
      <c r="D40" s="116"/>
      <c r="E40" s="131">
        <f>ROUND(SUM(E38:E39),0)</f>
        <v>0</v>
      </c>
      <c r="F40" s="131">
        <f>ROUND(SUM(F38:F39),0)</f>
        <v>0</v>
      </c>
      <c r="G40" s="131">
        <f>ROUND(SUM(G38:G39),0)</f>
        <v>0</v>
      </c>
    </row>
    <row r="41" spans="1:17" ht="13" x14ac:dyDescent="0.3">
      <c r="A41" s="180"/>
      <c r="B41" s="181"/>
      <c r="C41" s="64"/>
      <c r="D41" s="2"/>
      <c r="E41" s="11"/>
      <c r="F41" s="11"/>
      <c r="G41" s="94"/>
      <c r="I41" s="21"/>
      <c r="J41" s="22"/>
      <c r="K41" s="22"/>
      <c r="L41" s="22"/>
    </row>
    <row r="42" spans="1:17" ht="13" x14ac:dyDescent="0.3">
      <c r="A42" s="180" t="s">
        <v>8</v>
      </c>
      <c r="B42" s="18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17" x14ac:dyDescent="0.25">
      <c r="A43" s="178" t="s">
        <v>13</v>
      </c>
      <c r="B43" s="179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8" t="s">
        <v>104</v>
      </c>
      <c r="J43" s="218"/>
      <c r="K43" s="218"/>
      <c r="L43" s="218"/>
      <c r="M43" s="218"/>
      <c r="N43" s="218"/>
      <c r="O43" s="218"/>
      <c r="P43" s="218"/>
      <c r="Q43" s="218"/>
    </row>
    <row r="44" spans="1:17" x14ac:dyDescent="0.25">
      <c r="A44" s="178" t="s">
        <v>14</v>
      </c>
      <c r="B44" s="179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107</v>
      </c>
    </row>
    <row r="45" spans="1:17" ht="13" x14ac:dyDescent="0.3">
      <c r="A45" s="202" t="s">
        <v>25</v>
      </c>
      <c r="B45" s="203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17" ht="13" x14ac:dyDescent="0.3">
      <c r="A46" s="204"/>
      <c r="B46" s="205"/>
      <c r="C46" s="65"/>
      <c r="D46" s="117"/>
      <c r="E46" s="12"/>
      <c r="F46" s="12"/>
      <c r="G46" s="97"/>
      <c r="I46" s="22"/>
      <c r="J46" s="22"/>
      <c r="K46" s="22"/>
      <c r="L46" s="22"/>
    </row>
    <row r="47" spans="1:17" ht="12.75" customHeight="1" x14ac:dyDescent="0.3">
      <c r="A47" s="180" t="s">
        <v>9</v>
      </c>
      <c r="B47" s="18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17" ht="12.75" customHeight="1" x14ac:dyDescent="0.3">
      <c r="A48" s="178" t="s">
        <v>15</v>
      </c>
      <c r="B48" s="179"/>
      <c r="C48" s="62"/>
      <c r="D48" s="4"/>
      <c r="E48" s="11">
        <v>0</v>
      </c>
      <c r="F48" s="11">
        <v>0</v>
      </c>
      <c r="G48" s="98">
        <f t="shared" ref="G48:G53" si="10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78" t="s">
        <v>16</v>
      </c>
      <c r="B49" s="179"/>
      <c r="C49" s="62"/>
      <c r="D49" s="4"/>
      <c r="E49" s="11">
        <v>0</v>
      </c>
      <c r="F49" s="11">
        <v>0</v>
      </c>
      <c r="G49" s="98">
        <f t="shared" si="10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78" t="s">
        <v>17</v>
      </c>
      <c r="B50" s="179"/>
      <c r="C50" s="62"/>
      <c r="D50" s="4"/>
      <c r="E50" s="11">
        <v>0</v>
      </c>
      <c r="F50" s="11">
        <v>0</v>
      </c>
      <c r="G50" s="98">
        <f t="shared" si="10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78" t="s">
        <v>18</v>
      </c>
      <c r="B51" s="179"/>
      <c r="C51" s="62"/>
      <c r="D51" s="4"/>
      <c r="E51" s="11">
        <v>0</v>
      </c>
      <c r="F51" s="11">
        <v>0</v>
      </c>
      <c r="G51" s="98">
        <f t="shared" si="10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78" t="s">
        <v>19</v>
      </c>
      <c r="B52" s="179"/>
      <c r="C52" s="62"/>
      <c r="D52" s="4"/>
      <c r="E52" s="11">
        <v>0</v>
      </c>
      <c r="F52" s="11">
        <v>0</v>
      </c>
      <c r="G52" s="98">
        <f t="shared" si="10"/>
        <v>0</v>
      </c>
      <c r="I52" s="21"/>
      <c r="J52" s="21"/>
      <c r="K52" s="21"/>
      <c r="L52" s="21"/>
    </row>
    <row r="53" spans="1:18" ht="12.75" customHeight="1" x14ac:dyDescent="0.3">
      <c r="A53" s="202" t="s">
        <v>24</v>
      </c>
      <c r="B53" s="203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0"/>
        <v>0</v>
      </c>
      <c r="I53" s="22"/>
      <c r="J53" s="21"/>
      <c r="K53" s="21"/>
      <c r="L53" s="21"/>
      <c r="M53" s="61"/>
    </row>
    <row r="54" spans="1:18" ht="12.75" customHeight="1" x14ac:dyDescent="0.3">
      <c r="A54" s="204"/>
      <c r="B54" s="205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6" t="s">
        <v>10</v>
      </c>
      <c r="B55" s="197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78" t="s">
        <v>20</v>
      </c>
      <c r="B56" s="179"/>
      <c r="C56" s="62"/>
      <c r="D56" s="4"/>
      <c r="E56" s="11">
        <v>0</v>
      </c>
      <c r="F56" s="11">
        <v>0</v>
      </c>
      <c r="G56" s="98">
        <f t="shared" ref="G56:G62" si="11">ROUND(SUM(E56:F56),0)</f>
        <v>0</v>
      </c>
      <c r="I56" s="21"/>
      <c r="J56" s="21"/>
      <c r="K56" s="21"/>
      <c r="L56" s="21"/>
    </row>
    <row r="57" spans="1:18" x14ac:dyDescent="0.25">
      <c r="A57" s="178" t="s">
        <v>44</v>
      </c>
      <c r="B57" s="179"/>
      <c r="C57" s="62"/>
      <c r="D57" s="4"/>
      <c r="E57" s="11">
        <v>0</v>
      </c>
      <c r="F57" s="11">
        <v>0</v>
      </c>
      <c r="G57" s="98">
        <f t="shared" si="11"/>
        <v>0</v>
      </c>
      <c r="I57" s="21"/>
      <c r="J57" s="21"/>
      <c r="K57" s="21"/>
      <c r="L57" s="21"/>
    </row>
    <row r="58" spans="1:18" x14ac:dyDescent="0.25">
      <c r="A58" s="178" t="s">
        <v>21</v>
      </c>
      <c r="B58" s="179"/>
      <c r="C58" s="62"/>
      <c r="D58" s="4"/>
      <c r="E58" s="11">
        <v>0</v>
      </c>
      <c r="F58" s="11">
        <v>0</v>
      </c>
      <c r="G58" s="98">
        <f t="shared" si="11"/>
        <v>0</v>
      </c>
      <c r="I58" s="21"/>
      <c r="J58" s="21"/>
      <c r="K58" s="21"/>
      <c r="L58" s="21"/>
    </row>
    <row r="59" spans="1:18" x14ac:dyDescent="0.25">
      <c r="A59" s="178" t="s">
        <v>22</v>
      </c>
      <c r="B59" s="179"/>
      <c r="C59" s="62"/>
      <c r="D59" s="4"/>
      <c r="E59" s="11">
        <v>0</v>
      </c>
      <c r="F59" s="11">
        <v>0</v>
      </c>
      <c r="G59" s="98">
        <f t="shared" si="11"/>
        <v>0</v>
      </c>
      <c r="I59" s="76" t="s">
        <v>37</v>
      </c>
      <c r="J59" s="76" t="s">
        <v>38</v>
      </c>
      <c r="K59" s="173"/>
      <c r="L59" s="21"/>
      <c r="M59" s="119" t="s">
        <v>94</v>
      </c>
    </row>
    <row r="60" spans="1:18" ht="13" x14ac:dyDescent="0.3">
      <c r="A60" s="178" t="s">
        <v>28</v>
      </c>
      <c r="B60" s="179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1"/>
        <v>0</v>
      </c>
      <c r="I60" s="16">
        <f>369.65*1.05</f>
        <v>388.13249999999999</v>
      </c>
      <c r="J60" s="9">
        <v>24</v>
      </c>
      <c r="K60" s="21"/>
      <c r="L60" s="23"/>
      <c r="M60" s="31" t="s">
        <v>93</v>
      </c>
      <c r="R60" s="70" t="s">
        <v>76</v>
      </c>
    </row>
    <row r="61" spans="1:18" ht="13" x14ac:dyDescent="0.3">
      <c r="A61" s="178" t="s">
        <v>79</v>
      </c>
      <c r="B61" s="179"/>
      <c r="C61" s="63"/>
      <c r="D61" s="4"/>
      <c r="E61" s="11">
        <v>0</v>
      </c>
      <c r="F61" s="11">
        <v>0</v>
      </c>
      <c r="G61" s="98">
        <f t="shared" si="11"/>
        <v>0</v>
      </c>
      <c r="L61" s="24"/>
      <c r="M61" s="31" t="s">
        <v>67</v>
      </c>
    </row>
    <row r="62" spans="1:18" ht="13" x14ac:dyDescent="0.3">
      <c r="A62" s="202" t="s">
        <v>23</v>
      </c>
      <c r="B62" s="203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1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9" t="s">
        <v>11</v>
      </c>
      <c r="B64" s="220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8" t="s">
        <v>95</v>
      </c>
      <c r="B65" s="199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206" t="s">
        <v>39</v>
      </c>
      <c r="B66" s="20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208" t="s">
        <v>12</v>
      </c>
      <c r="B67" s="209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210" t="s">
        <v>27</v>
      </c>
      <c r="B68" s="211"/>
      <c r="C68" s="211"/>
      <c r="D68" s="211"/>
      <c r="E68" s="211"/>
      <c r="F68" s="212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126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M22:V22"/>
    <mergeCell ref="I43:Q43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64:B64"/>
    <mergeCell ref="A65:B65"/>
    <mergeCell ref="A49:B49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31:B31"/>
    <mergeCell ref="A32:B32"/>
    <mergeCell ref="A23:B23"/>
    <mergeCell ref="A24:B24"/>
    <mergeCell ref="A25:B25"/>
    <mergeCell ref="A26:B26"/>
    <mergeCell ref="A27:B27"/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</mergeCells>
  <phoneticPr fontId="3" type="noConversion"/>
  <hyperlinks>
    <hyperlink ref="R60" r:id="rId1" display="https://studentaccounts.ucf.edu/tf-graduate/" xr:uid="{45C24A4D-E613-4AF0-A683-F60F43253689}"/>
    <hyperlink ref="P27" r:id="rId2" display="https://hr.ucf.edu/document/payroll-guidelines/" xr:uid="{36335EE7-EB6C-40A2-B909-CA6A5989E352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E188-C42E-4E4B-A2F7-7AB55D6B55F1}">
  <sheetPr>
    <pageSetUpPr fitToPage="1"/>
  </sheetPr>
  <dimension ref="A1:U603"/>
  <sheetViews>
    <sheetView topLeftCell="A23" zoomScale="90" zoomScaleNormal="90" workbookViewId="0">
      <selection activeCell="G41" sqref="G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8.81640625" bestFit="1" customWidth="1"/>
    <col min="13" max="13" width="12.26953125" customWidth="1"/>
    <col min="14" max="14" width="10.7265625" customWidth="1"/>
    <col min="15" max="15" width="10" customWidth="1"/>
    <col min="16" max="16" width="9.7265625" customWidth="1"/>
    <col min="17" max="17" width="10.1796875" customWidth="1"/>
  </cols>
  <sheetData>
    <row r="1" spans="1:17" ht="14" x14ac:dyDescent="0.3">
      <c r="A1" s="177" t="s">
        <v>83</v>
      </c>
      <c r="B1" s="177"/>
      <c r="C1" s="177"/>
      <c r="D1" s="177"/>
      <c r="E1" s="177"/>
      <c r="F1" s="177"/>
      <c r="G1" s="177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96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182" t="s">
        <v>0</v>
      </c>
      <c r="B7" s="183"/>
      <c r="C7" s="183"/>
      <c r="D7" s="183"/>
      <c r="E7" s="183"/>
      <c r="F7" s="184"/>
      <c r="G7" s="185"/>
      <c r="I7" s="215" t="s">
        <v>78</v>
      </c>
      <c r="J7" s="216"/>
      <c r="K7" s="172"/>
      <c r="M7" s="74" t="s">
        <v>66</v>
      </c>
    </row>
    <row r="8" spans="1:17" ht="13" x14ac:dyDescent="0.3">
      <c r="A8" s="186" t="s">
        <v>1</v>
      </c>
      <c r="B8" s="187"/>
      <c r="C8" s="112"/>
      <c r="D8" s="110"/>
      <c r="E8" s="187" t="s">
        <v>2</v>
      </c>
      <c r="F8" s="188"/>
      <c r="G8" s="189"/>
      <c r="M8" s="119" t="s">
        <v>97</v>
      </c>
    </row>
    <row r="9" spans="1:17" ht="13" x14ac:dyDescent="0.3">
      <c r="A9" s="186"/>
      <c r="B9" s="187"/>
      <c r="C9" s="113"/>
      <c r="D9" s="111"/>
      <c r="E9" s="38" t="s">
        <v>3</v>
      </c>
      <c r="F9" s="38" t="s">
        <v>110</v>
      </c>
      <c r="G9" s="87" t="s">
        <v>4</v>
      </c>
      <c r="M9" s="119" t="s">
        <v>98</v>
      </c>
    </row>
    <row r="10" spans="1:17" s="1" customFormat="1" ht="13" x14ac:dyDescent="0.3">
      <c r="A10" s="186"/>
      <c r="B10" s="187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17"/>
      <c r="J10" s="217"/>
      <c r="K10" s="26"/>
      <c r="L10" s="26"/>
      <c r="M10" s="41" t="s">
        <v>99</v>
      </c>
      <c r="N10" s="41" t="s">
        <v>99</v>
      </c>
      <c r="P10" s="41" t="s">
        <v>51</v>
      </c>
      <c r="Q10" s="41" t="s">
        <v>51</v>
      </c>
    </row>
    <row r="11" spans="1:17" ht="13" x14ac:dyDescent="0.3">
      <c r="A11" s="180" t="s">
        <v>5</v>
      </c>
      <c r="B11" s="181"/>
      <c r="C11" s="64"/>
      <c r="D11" s="2"/>
      <c r="E11" s="6"/>
      <c r="F11" s="6"/>
      <c r="G11" s="89"/>
      <c r="I11" s="76" t="s">
        <v>133</v>
      </c>
      <c r="J11" s="76" t="s">
        <v>36</v>
      </c>
      <c r="K11" s="76" t="s">
        <v>134</v>
      </c>
      <c r="L11" s="175" t="s">
        <v>36</v>
      </c>
      <c r="M11" s="43" t="s">
        <v>3</v>
      </c>
      <c r="N11" s="43" t="s">
        <v>110</v>
      </c>
      <c r="P11" s="43" t="s">
        <v>3</v>
      </c>
      <c r="Q11" s="43" t="s">
        <v>110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 t="shared" ref="E12:E16" si="0">ROUND(I12/J12*C12,0)</f>
        <v>0</v>
      </c>
      <c r="F12" s="27">
        <f>E12*1.03</f>
        <v>0</v>
      </c>
      <c r="G12" s="91">
        <f t="shared" ref="G12:G17" si="1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K12*1.03</f>
        <v>0</v>
      </c>
      <c r="P12" s="68" t="e">
        <f t="shared" ref="P12:P17" si="2">SUM(E12/M12)</f>
        <v>#DIV/0!</v>
      </c>
      <c r="Q12" s="68" t="e">
        <f>SUM(E12/#REF!)</f>
        <v>#REF!</v>
      </c>
    </row>
    <row r="13" spans="1:17" x14ac:dyDescent="0.25">
      <c r="A13" s="90"/>
      <c r="B13" s="73"/>
      <c r="C13" s="80">
        <v>0</v>
      </c>
      <c r="D13" s="115">
        <f t="shared" ref="D13:D17" si="3">C13/L13</f>
        <v>0</v>
      </c>
      <c r="E13" s="27">
        <f t="shared" si="0"/>
        <v>0</v>
      </c>
      <c r="F13" s="27">
        <f t="shared" ref="F13:F17" si="4">E13*1.03</f>
        <v>0</v>
      </c>
      <c r="G13" s="91">
        <f t="shared" si="1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7" si="6">K13</f>
        <v>0</v>
      </c>
      <c r="N13" s="121">
        <f t="shared" ref="N13:N17" si="7">K13*1.03</f>
        <v>0</v>
      </c>
      <c r="P13" s="68" t="e">
        <f t="shared" si="2"/>
        <v>#DIV/0!</v>
      </c>
      <c r="Q13" s="68" t="e">
        <f>SUM(E13/#REF!)</f>
        <v>#REF!</v>
      </c>
    </row>
    <row r="14" spans="1:17" x14ac:dyDescent="0.25">
      <c r="A14" s="90"/>
      <c r="B14" s="73"/>
      <c r="C14" s="80">
        <v>0</v>
      </c>
      <c r="D14" s="115">
        <f t="shared" si="3"/>
        <v>0</v>
      </c>
      <c r="E14" s="27">
        <f t="shared" si="0"/>
        <v>0</v>
      </c>
      <c r="F14" s="27">
        <f t="shared" si="4"/>
        <v>0</v>
      </c>
      <c r="G14" s="91">
        <f t="shared" si="1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2"/>
        <v>#DIV/0!</v>
      </c>
      <c r="Q14" s="68" t="e">
        <f>SUM(E14/#REF!)</f>
        <v>#REF!</v>
      </c>
    </row>
    <row r="15" spans="1:17" x14ac:dyDescent="0.25">
      <c r="A15" s="90"/>
      <c r="B15" s="73"/>
      <c r="C15" s="80">
        <v>0</v>
      </c>
      <c r="D15" s="115">
        <f t="shared" si="3"/>
        <v>0</v>
      </c>
      <c r="E15" s="27">
        <f t="shared" si="0"/>
        <v>0</v>
      </c>
      <c r="F15" s="27">
        <f t="shared" si="4"/>
        <v>0</v>
      </c>
      <c r="G15" s="91">
        <f t="shared" si="1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2"/>
        <v>#DIV/0!</v>
      </c>
      <c r="Q15" s="68" t="e">
        <f>SUM(E15/#REF!)</f>
        <v>#REF!</v>
      </c>
    </row>
    <row r="16" spans="1:17" x14ac:dyDescent="0.25">
      <c r="A16" s="90"/>
      <c r="B16" s="73"/>
      <c r="C16" s="80">
        <v>0</v>
      </c>
      <c r="D16" s="115">
        <f t="shared" si="3"/>
        <v>0</v>
      </c>
      <c r="E16" s="27">
        <f t="shared" si="0"/>
        <v>0</v>
      </c>
      <c r="F16" s="27">
        <f t="shared" si="4"/>
        <v>0</v>
      </c>
      <c r="G16" s="91">
        <f t="shared" si="1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si="6"/>
        <v>0</v>
      </c>
      <c r="N16" s="121">
        <f t="shared" si="7"/>
        <v>0</v>
      </c>
      <c r="P16" s="68" t="e">
        <f t="shared" si="2"/>
        <v>#DIV/0!</v>
      </c>
      <c r="Q16" s="68" t="e">
        <f>SUM(E16/#REF!)</f>
        <v>#REF!</v>
      </c>
    </row>
    <row r="17" spans="1:21" x14ac:dyDescent="0.25">
      <c r="A17" s="90"/>
      <c r="B17" s="73" t="s">
        <v>132</v>
      </c>
      <c r="C17" s="80">
        <v>0</v>
      </c>
      <c r="D17" s="115">
        <f t="shared" si="3"/>
        <v>0</v>
      </c>
      <c r="E17" s="27">
        <f>ROUND(K17/L17*C17,0)</f>
        <v>0</v>
      </c>
      <c r="F17" s="27">
        <f t="shared" si="4"/>
        <v>0</v>
      </c>
      <c r="G17" s="91">
        <f t="shared" si="1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76">
        <f t="shared" si="6"/>
        <v>0</v>
      </c>
      <c r="N17" s="176">
        <f t="shared" si="7"/>
        <v>0</v>
      </c>
      <c r="P17" s="69" t="e">
        <f t="shared" si="2"/>
        <v>#DIV/0!</v>
      </c>
      <c r="Q17" s="69" t="e">
        <f>SUM(F17/N17)</f>
        <v>#DIV/0!</v>
      </c>
    </row>
    <row r="18" spans="1:21" x14ac:dyDescent="0.25">
      <c r="A18" s="178"/>
      <c r="B18" s="179"/>
      <c r="C18" s="80"/>
      <c r="D18" s="83"/>
      <c r="E18" s="27"/>
      <c r="F18" s="27"/>
      <c r="G18" s="91"/>
      <c r="I18" s="21"/>
      <c r="J18" s="21"/>
      <c r="K18" s="21"/>
      <c r="L18" s="21"/>
    </row>
    <row r="19" spans="1:21" x14ac:dyDescent="0.25">
      <c r="A19" s="190" t="s">
        <v>31</v>
      </c>
      <c r="B19" s="191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1" ht="13" x14ac:dyDescent="0.3">
      <c r="A20" s="180" t="s">
        <v>29</v>
      </c>
      <c r="B20" s="18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1" x14ac:dyDescent="0.25">
      <c r="A21" s="192" t="s">
        <v>34</v>
      </c>
      <c r="B21" s="193"/>
      <c r="C21" s="80">
        <v>0</v>
      </c>
      <c r="D21" s="115">
        <v>0</v>
      </c>
      <c r="E21" s="27">
        <f>ROUND(I21*D21*C21,0)</f>
        <v>0</v>
      </c>
      <c r="F21" s="27">
        <f t="shared" ref="F21:F25" si="8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1" x14ac:dyDescent="0.25">
      <c r="A22" s="178" t="s">
        <v>127</v>
      </c>
      <c r="B22" s="179"/>
      <c r="C22" s="80">
        <v>0</v>
      </c>
      <c r="D22" s="115">
        <v>0</v>
      </c>
      <c r="E22" s="27">
        <f>ROUND(I22*D22*C22,0)</f>
        <v>0</v>
      </c>
      <c r="F22" s="27">
        <f t="shared" si="8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124</v>
      </c>
      <c r="N22" s="221"/>
      <c r="O22" s="221"/>
      <c r="P22" s="221"/>
      <c r="Q22" s="221"/>
      <c r="R22" s="221"/>
      <c r="S22" s="221"/>
      <c r="T22" s="221"/>
      <c r="U22" s="221"/>
    </row>
    <row r="23" spans="1:21" ht="13" x14ac:dyDescent="0.3">
      <c r="A23" s="178" t="s">
        <v>45</v>
      </c>
      <c r="B23" s="179"/>
      <c r="C23" s="80">
        <v>0</v>
      </c>
      <c r="D23" s="115">
        <v>0</v>
      </c>
      <c r="E23" s="27">
        <v>0</v>
      </c>
      <c r="F23" s="27">
        <f t="shared" si="8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125</v>
      </c>
      <c r="N23" s="34"/>
    </row>
    <row r="24" spans="1:21" ht="13" x14ac:dyDescent="0.3">
      <c r="A24" s="178" t="s">
        <v>46</v>
      </c>
      <c r="B24" s="179"/>
      <c r="C24" s="80">
        <v>0</v>
      </c>
      <c r="D24" s="115">
        <v>0</v>
      </c>
      <c r="E24" s="27">
        <v>0</v>
      </c>
      <c r="F24" s="27">
        <f t="shared" si="8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1" x14ac:dyDescent="0.25">
      <c r="A25" s="178" t="s">
        <v>42</v>
      </c>
      <c r="B25" s="179"/>
      <c r="C25" s="80">
        <v>0</v>
      </c>
      <c r="D25" s="115">
        <v>0</v>
      </c>
      <c r="E25" s="27">
        <v>0</v>
      </c>
      <c r="F25" s="27">
        <f t="shared" si="8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1" ht="13" x14ac:dyDescent="0.3">
      <c r="A26" s="178"/>
      <c r="B26" s="179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121</v>
      </c>
      <c r="P26" s="70" t="s">
        <v>122</v>
      </c>
    </row>
    <row r="27" spans="1:21" x14ac:dyDescent="0.25">
      <c r="A27" s="190" t="s">
        <v>48</v>
      </c>
      <c r="B27" s="191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1" ht="13" x14ac:dyDescent="0.3">
      <c r="A28" s="196" t="s">
        <v>30</v>
      </c>
      <c r="B28" s="197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1" x14ac:dyDescent="0.25">
      <c r="A29" s="178" t="s">
        <v>33</v>
      </c>
      <c r="B29" s="179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1" x14ac:dyDescent="0.25">
      <c r="A30" s="192" t="s">
        <v>34</v>
      </c>
      <c r="B30" s="19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1" x14ac:dyDescent="0.25">
      <c r="A31" s="178" t="s">
        <v>43</v>
      </c>
      <c r="B31" s="179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1" x14ac:dyDescent="0.25">
      <c r="A32" s="178" t="s">
        <v>42</v>
      </c>
      <c r="B32" s="179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19" x14ac:dyDescent="0.25">
      <c r="A33" s="178"/>
      <c r="B33" s="179"/>
      <c r="C33" s="106"/>
      <c r="D33" s="115"/>
      <c r="E33" s="11"/>
      <c r="F33" s="11"/>
      <c r="G33" s="94"/>
      <c r="I33" s="21"/>
      <c r="J33" s="21"/>
      <c r="K33" s="21"/>
      <c r="N33" s="19"/>
    </row>
    <row r="34" spans="1:19" x14ac:dyDescent="0.25">
      <c r="A34" s="190" t="s">
        <v>32</v>
      </c>
      <c r="B34" s="191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19" ht="13" x14ac:dyDescent="0.3">
      <c r="A35" s="194" t="s">
        <v>6</v>
      </c>
      <c r="B35" s="195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19" ht="13" x14ac:dyDescent="0.3">
      <c r="A36" s="200"/>
      <c r="B36" s="201"/>
      <c r="C36" s="64"/>
      <c r="D36" s="2"/>
      <c r="E36" s="12"/>
      <c r="F36" s="12"/>
      <c r="G36" s="97"/>
      <c r="I36" s="22"/>
      <c r="J36" s="22"/>
      <c r="K36" s="22"/>
      <c r="L36" s="22"/>
    </row>
    <row r="37" spans="1:19" ht="13" x14ac:dyDescent="0.3">
      <c r="A37" s="194" t="s">
        <v>7</v>
      </c>
      <c r="B37" s="195"/>
      <c r="C37" s="64"/>
      <c r="D37" s="64"/>
      <c r="E37" s="11"/>
      <c r="F37" s="11"/>
      <c r="G37" s="95"/>
      <c r="I37" s="21"/>
      <c r="J37" s="22"/>
      <c r="K37" s="22"/>
      <c r="L37" s="22"/>
    </row>
    <row r="38" spans="1:19" ht="13" x14ac:dyDescent="0.3">
      <c r="A38" s="178" t="s">
        <v>115</v>
      </c>
      <c r="B38" s="179"/>
      <c r="C38" s="62"/>
      <c r="D38" s="4"/>
      <c r="E38" s="27">
        <v>0</v>
      </c>
      <c r="F38" s="27">
        <v>0</v>
      </c>
      <c r="G38" s="91">
        <f t="shared" ref="G38:G39" si="9">SUM(E38:F38)</f>
        <v>0</v>
      </c>
      <c r="M38" s="31" t="s">
        <v>118</v>
      </c>
    </row>
    <row r="39" spans="1:19" ht="13" x14ac:dyDescent="0.3">
      <c r="A39" s="178" t="s">
        <v>116</v>
      </c>
      <c r="B39" s="179"/>
      <c r="C39" s="62"/>
      <c r="D39" s="4"/>
      <c r="E39" s="27">
        <v>0</v>
      </c>
      <c r="F39" s="27">
        <v>0</v>
      </c>
      <c r="G39" s="91">
        <f t="shared" si="9"/>
        <v>0</v>
      </c>
      <c r="M39" s="31" t="s">
        <v>119</v>
      </c>
    </row>
    <row r="40" spans="1:19" ht="13" x14ac:dyDescent="0.3">
      <c r="A40" s="202" t="s">
        <v>117</v>
      </c>
      <c r="B40" s="203"/>
      <c r="C40" s="65"/>
      <c r="D40" s="116"/>
      <c r="E40" s="131">
        <f>ROUND(SUM(E38:E39),0)</f>
        <v>0</v>
      </c>
      <c r="F40" s="131">
        <f>ROUND(SUM(F38:F39),0)</f>
        <v>0</v>
      </c>
      <c r="G40" s="131">
        <f>ROUND(SUM(G38:G39),0)</f>
        <v>0</v>
      </c>
    </row>
    <row r="41" spans="1:19" ht="13" x14ac:dyDescent="0.3">
      <c r="A41" s="180"/>
      <c r="B41" s="181"/>
      <c r="C41" s="64"/>
      <c r="D41" s="2"/>
      <c r="E41" s="11"/>
      <c r="F41" s="11"/>
      <c r="G41" s="94"/>
      <c r="I41" s="21"/>
      <c r="J41" s="22"/>
      <c r="K41" s="22"/>
      <c r="L41" s="22"/>
    </row>
    <row r="42" spans="1:19" ht="13" x14ac:dyDescent="0.3">
      <c r="A42" s="180" t="s">
        <v>8</v>
      </c>
      <c r="B42" s="18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19" x14ac:dyDescent="0.25">
      <c r="A43" s="178" t="s">
        <v>13</v>
      </c>
      <c r="B43" s="179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8" t="s">
        <v>105</v>
      </c>
      <c r="J43" s="218"/>
      <c r="K43" s="218"/>
      <c r="L43" s="218"/>
      <c r="M43" s="218"/>
      <c r="N43" s="218"/>
      <c r="O43" s="218"/>
      <c r="P43" s="218"/>
      <c r="Q43" s="218"/>
      <c r="R43" s="218"/>
      <c r="S43" s="218"/>
    </row>
    <row r="44" spans="1:19" x14ac:dyDescent="0.25">
      <c r="A44" s="178" t="s">
        <v>14</v>
      </c>
      <c r="B44" s="179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107</v>
      </c>
    </row>
    <row r="45" spans="1:19" ht="13" x14ac:dyDescent="0.3">
      <c r="A45" s="202" t="s">
        <v>25</v>
      </c>
      <c r="B45" s="203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19" ht="13" x14ac:dyDescent="0.3">
      <c r="A46" s="204"/>
      <c r="B46" s="205"/>
      <c r="C46" s="65"/>
      <c r="D46" s="117"/>
      <c r="E46" s="12"/>
      <c r="F46" s="12"/>
      <c r="G46" s="97"/>
      <c r="I46" s="22"/>
      <c r="J46" s="22"/>
      <c r="K46" s="22"/>
      <c r="L46" s="22"/>
    </row>
    <row r="47" spans="1:19" ht="12.75" customHeight="1" x14ac:dyDescent="0.3">
      <c r="A47" s="180" t="s">
        <v>9</v>
      </c>
      <c r="B47" s="18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19" ht="12.75" customHeight="1" x14ac:dyDescent="0.3">
      <c r="A48" s="178" t="s">
        <v>15</v>
      </c>
      <c r="B48" s="179"/>
      <c r="C48" s="62"/>
      <c r="D48" s="4"/>
      <c r="E48" s="11">
        <v>0</v>
      </c>
      <c r="F48" s="11">
        <v>0</v>
      </c>
      <c r="G48" s="98">
        <f t="shared" ref="G48:G53" si="10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78" t="s">
        <v>16</v>
      </c>
      <c r="B49" s="179"/>
      <c r="C49" s="62"/>
      <c r="D49" s="4"/>
      <c r="E49" s="11">
        <v>0</v>
      </c>
      <c r="F49" s="11">
        <v>0</v>
      </c>
      <c r="G49" s="98">
        <f t="shared" si="10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78" t="s">
        <v>17</v>
      </c>
      <c r="B50" s="179"/>
      <c r="C50" s="62"/>
      <c r="D50" s="4"/>
      <c r="E50" s="11">
        <v>0</v>
      </c>
      <c r="F50" s="11">
        <v>0</v>
      </c>
      <c r="G50" s="98">
        <f t="shared" si="10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78" t="s">
        <v>18</v>
      </c>
      <c r="B51" s="179"/>
      <c r="C51" s="62"/>
      <c r="D51" s="4"/>
      <c r="E51" s="11">
        <v>0</v>
      </c>
      <c r="F51" s="11">
        <v>0</v>
      </c>
      <c r="G51" s="98">
        <f t="shared" si="10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78" t="s">
        <v>19</v>
      </c>
      <c r="B52" s="179"/>
      <c r="C52" s="62"/>
      <c r="D52" s="4"/>
      <c r="E52" s="11">
        <v>0</v>
      </c>
      <c r="F52" s="11">
        <v>0</v>
      </c>
      <c r="G52" s="98">
        <f t="shared" si="10"/>
        <v>0</v>
      </c>
      <c r="I52" s="21"/>
      <c r="J52" s="21"/>
      <c r="K52" s="21"/>
      <c r="L52" s="21"/>
    </row>
    <row r="53" spans="1:18" ht="12.75" customHeight="1" x14ac:dyDescent="0.3">
      <c r="A53" s="202" t="s">
        <v>24</v>
      </c>
      <c r="B53" s="203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0"/>
        <v>0</v>
      </c>
      <c r="I53" s="22"/>
      <c r="J53" s="21"/>
      <c r="K53" s="21"/>
      <c r="L53" s="21"/>
      <c r="M53" s="61"/>
    </row>
    <row r="54" spans="1:18" ht="12.75" customHeight="1" x14ac:dyDescent="0.3">
      <c r="A54" s="204"/>
      <c r="B54" s="205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6" t="s">
        <v>10</v>
      </c>
      <c r="B55" s="197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78" t="s">
        <v>20</v>
      </c>
      <c r="B56" s="179"/>
      <c r="C56" s="62"/>
      <c r="D56" s="4"/>
      <c r="E56" s="11">
        <v>0</v>
      </c>
      <c r="F56" s="11">
        <v>0</v>
      </c>
      <c r="G56" s="98">
        <f t="shared" ref="G56:G62" si="11">ROUND(SUM(E56:F56),0)</f>
        <v>0</v>
      </c>
      <c r="I56" s="21"/>
      <c r="J56" s="21"/>
      <c r="K56" s="21"/>
      <c r="L56" s="21"/>
    </row>
    <row r="57" spans="1:18" x14ac:dyDescent="0.25">
      <c r="A57" s="178" t="s">
        <v>44</v>
      </c>
      <c r="B57" s="179"/>
      <c r="C57" s="62"/>
      <c r="D57" s="4"/>
      <c r="E57" s="11">
        <v>0</v>
      </c>
      <c r="F57" s="11">
        <v>0</v>
      </c>
      <c r="G57" s="98">
        <f t="shared" si="11"/>
        <v>0</v>
      </c>
      <c r="I57" s="21"/>
      <c r="J57" s="21"/>
      <c r="K57" s="21"/>
      <c r="L57" s="21"/>
    </row>
    <row r="58" spans="1:18" x14ac:dyDescent="0.25">
      <c r="A58" s="178" t="s">
        <v>21</v>
      </c>
      <c r="B58" s="179"/>
      <c r="C58" s="62"/>
      <c r="D58" s="4"/>
      <c r="E58" s="11">
        <v>0</v>
      </c>
      <c r="F58" s="11">
        <v>0</v>
      </c>
      <c r="G58" s="98">
        <f t="shared" si="11"/>
        <v>0</v>
      </c>
      <c r="I58" s="21"/>
      <c r="J58" s="21"/>
      <c r="K58" s="21"/>
      <c r="L58" s="21"/>
    </row>
    <row r="59" spans="1:18" x14ac:dyDescent="0.25">
      <c r="A59" s="178" t="s">
        <v>22</v>
      </c>
      <c r="B59" s="179"/>
      <c r="C59" s="62"/>
      <c r="D59" s="4"/>
      <c r="E59" s="11">
        <v>0</v>
      </c>
      <c r="F59" s="11">
        <v>0</v>
      </c>
      <c r="G59" s="98">
        <f t="shared" si="11"/>
        <v>0</v>
      </c>
      <c r="I59" s="76" t="s">
        <v>37</v>
      </c>
      <c r="J59" s="76" t="s">
        <v>38</v>
      </c>
      <c r="K59" s="173"/>
      <c r="L59" s="21"/>
      <c r="M59" s="119" t="s">
        <v>94</v>
      </c>
    </row>
    <row r="60" spans="1:18" ht="13" x14ac:dyDescent="0.3">
      <c r="A60" s="178" t="s">
        <v>28</v>
      </c>
      <c r="B60" s="179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1"/>
        <v>0</v>
      </c>
      <c r="I60" s="16">
        <f>369.65*1.05</f>
        <v>388.13249999999999</v>
      </c>
      <c r="J60" s="9">
        <v>24</v>
      </c>
      <c r="K60" s="21"/>
      <c r="L60" s="23"/>
      <c r="M60" s="31" t="s">
        <v>93</v>
      </c>
      <c r="R60" s="70" t="s">
        <v>76</v>
      </c>
    </row>
    <row r="61" spans="1:18" ht="13" x14ac:dyDescent="0.3">
      <c r="A61" s="178" t="s">
        <v>79</v>
      </c>
      <c r="B61" s="179"/>
      <c r="C61" s="63"/>
      <c r="D61" s="4"/>
      <c r="E61" s="11">
        <v>0</v>
      </c>
      <c r="F61" s="11">
        <v>0</v>
      </c>
      <c r="G61" s="98">
        <f t="shared" si="11"/>
        <v>0</v>
      </c>
      <c r="L61" s="24"/>
      <c r="M61" s="31" t="s">
        <v>67</v>
      </c>
    </row>
    <row r="62" spans="1:18" ht="13" x14ac:dyDescent="0.3">
      <c r="A62" s="202" t="s">
        <v>23</v>
      </c>
      <c r="B62" s="203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1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9" t="s">
        <v>11</v>
      </c>
      <c r="B64" s="220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8" t="s">
        <v>95</v>
      </c>
      <c r="B65" s="199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206" t="s">
        <v>39</v>
      </c>
      <c r="B66" s="207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208" t="s">
        <v>12</v>
      </c>
      <c r="B67" s="209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210" t="s">
        <v>27</v>
      </c>
      <c r="B68" s="211"/>
      <c r="C68" s="211"/>
      <c r="D68" s="211"/>
      <c r="E68" s="211"/>
      <c r="F68" s="212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126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M22:U22"/>
    <mergeCell ref="I43:S43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64:B64"/>
    <mergeCell ref="A65:B65"/>
    <mergeCell ref="A49:B49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31:B31"/>
    <mergeCell ref="A32:B32"/>
    <mergeCell ref="A23:B23"/>
    <mergeCell ref="A24:B24"/>
    <mergeCell ref="A25:B25"/>
    <mergeCell ref="A26:B26"/>
    <mergeCell ref="A27:B27"/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</mergeCells>
  <hyperlinks>
    <hyperlink ref="R60" r:id="rId1" display="https://studentaccounts.ucf.edu/tf-graduate/" xr:uid="{A74826C0-DB8F-493F-B48C-F6B3DFE0B55C}"/>
    <hyperlink ref="P26" r:id="rId2" display="https://hr.ucf.edu/document/payroll-guidelines/" xr:uid="{F4E967F3-33A2-467C-8448-16A3D55B8C0E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85C6-A3BA-4482-A436-5B6114897C87}">
  <dimension ref="B1:J52"/>
  <sheetViews>
    <sheetView workbookViewId="0">
      <selection activeCell="H34" sqref="H34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66" customWidth="1"/>
    <col min="6" max="6" width="11" style="166" customWidth="1"/>
    <col min="7" max="7" width="10.7265625" style="166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54"/>
      <c r="C1" s="154"/>
      <c r="D1" s="154"/>
      <c r="E1" s="154"/>
      <c r="F1" s="154"/>
      <c r="G1" s="154"/>
    </row>
    <row r="2" spans="2:10" ht="21" x14ac:dyDescent="0.5">
      <c r="B2" s="154"/>
      <c r="C2" s="154"/>
      <c r="D2" s="154"/>
      <c r="E2" s="154"/>
      <c r="F2" s="154"/>
      <c r="G2" s="154"/>
    </row>
    <row r="4" spans="2:10" ht="21" x14ac:dyDescent="0.5">
      <c r="B4" s="154"/>
      <c r="C4" s="154"/>
      <c r="D4" s="154"/>
      <c r="E4" s="154"/>
      <c r="F4" s="154"/>
      <c r="G4" s="154"/>
    </row>
    <row r="5" spans="2:10" ht="13" x14ac:dyDescent="0.3">
      <c r="B5" s="155"/>
      <c r="C5" s="155"/>
      <c r="D5" s="155"/>
      <c r="E5" s="155"/>
      <c r="F5" s="155"/>
      <c r="G5" s="155"/>
    </row>
    <row r="6" spans="2:10" ht="15.5" customHeight="1" x14ac:dyDescent="0.25">
      <c r="B6" s="156"/>
      <c r="C6" s="156"/>
      <c r="D6" s="156"/>
      <c r="E6" s="156"/>
      <c r="F6" s="156"/>
      <c r="G6" s="156"/>
    </row>
    <row r="7" spans="2:10" ht="14.5" x14ac:dyDescent="0.35">
      <c r="B7" s="157"/>
      <c r="C7" s="157"/>
      <c r="D7" s="158"/>
      <c r="E7" s="158"/>
      <c r="F7" s="158"/>
      <c r="G7" s="158"/>
    </row>
    <row r="8" spans="2:10" x14ac:dyDescent="0.25">
      <c r="B8" s="159"/>
      <c r="C8" s="159"/>
      <c r="D8" s="160"/>
      <c r="E8" s="160"/>
      <c r="F8" s="160"/>
      <c r="G8" s="160"/>
    </row>
    <row r="9" spans="2:10" x14ac:dyDescent="0.25">
      <c r="B9" s="159"/>
      <c r="C9" s="159"/>
      <c r="D9" s="160"/>
      <c r="E9" s="160"/>
      <c r="F9" s="160"/>
      <c r="G9" s="160"/>
    </row>
    <row r="10" spans="2:10" x14ac:dyDescent="0.25">
      <c r="B10" s="159"/>
      <c r="C10" s="159"/>
      <c r="D10" s="160"/>
      <c r="E10" s="160"/>
      <c r="F10" s="160"/>
      <c r="G10" s="160"/>
    </row>
    <row r="11" spans="2:10" x14ac:dyDescent="0.25">
      <c r="B11" s="159"/>
      <c r="C11" s="159"/>
      <c r="D11" s="160"/>
      <c r="E11" s="160"/>
      <c r="F11" s="160"/>
      <c r="G11" s="160"/>
      <c r="J11" s="161"/>
    </row>
    <row r="12" spans="2:10" x14ac:dyDescent="0.25">
      <c r="B12" s="159"/>
      <c r="C12" s="159"/>
      <c r="D12" s="160"/>
      <c r="E12" s="160"/>
      <c r="F12" s="160"/>
      <c r="G12" s="160"/>
      <c r="J12" s="162"/>
    </row>
    <row r="13" spans="2:10" x14ac:dyDescent="0.25">
      <c r="B13" s="159"/>
      <c r="C13" s="159"/>
      <c r="D13" s="160"/>
      <c r="E13" s="160"/>
      <c r="F13" s="160"/>
      <c r="G13" s="160"/>
      <c r="J13" s="162"/>
    </row>
    <row r="14" spans="2:10" x14ac:dyDescent="0.25">
      <c r="B14" s="159"/>
      <c r="C14" s="159"/>
      <c r="D14" s="160"/>
      <c r="E14" s="160"/>
      <c r="F14" s="160"/>
      <c r="G14" s="160"/>
    </row>
    <row r="15" spans="2:10" x14ac:dyDescent="0.25">
      <c r="B15" s="159"/>
      <c r="C15" s="159"/>
      <c r="D15" s="160"/>
      <c r="E15" s="160"/>
      <c r="F15" s="160"/>
      <c r="G15" s="160"/>
      <c r="J15" s="163"/>
    </row>
    <row r="16" spans="2:10" x14ac:dyDescent="0.25">
      <c r="B16" s="159"/>
      <c r="C16" s="159"/>
      <c r="D16" s="160"/>
      <c r="E16" s="160"/>
      <c r="F16" s="160"/>
      <c r="G16" s="160"/>
    </row>
    <row r="17" spans="2:8" x14ac:dyDescent="0.25">
      <c r="B17" s="159"/>
      <c r="C17" s="159"/>
      <c r="D17" s="160"/>
      <c r="E17" s="160"/>
      <c r="F17" s="160"/>
      <c r="G17" s="160"/>
    </row>
    <row r="18" spans="2:8" x14ac:dyDescent="0.25">
      <c r="B18" s="159"/>
      <c r="C18" s="159"/>
      <c r="D18" s="160"/>
      <c r="E18" s="164"/>
      <c r="F18" s="160"/>
      <c r="G18" s="164"/>
    </row>
    <row r="19" spans="2:8" ht="13" x14ac:dyDescent="0.25">
      <c r="B19" s="165"/>
    </row>
    <row r="20" spans="2:8" ht="13" x14ac:dyDescent="0.25">
      <c r="B20" s="165"/>
    </row>
    <row r="21" spans="2:8" ht="13" x14ac:dyDescent="0.25">
      <c r="B21" s="165"/>
    </row>
    <row r="23" spans="2:8" ht="21" x14ac:dyDescent="0.5">
      <c r="B23" s="154"/>
      <c r="C23" s="154"/>
      <c r="D23" s="154"/>
      <c r="E23" s="154"/>
      <c r="F23" s="154"/>
      <c r="G23" s="154"/>
    </row>
    <row r="24" spans="2:8" ht="13" x14ac:dyDescent="0.3">
      <c r="B24" s="155"/>
      <c r="C24" s="155"/>
      <c r="D24" s="155"/>
      <c r="E24" s="155"/>
      <c r="F24" s="155"/>
      <c r="G24" s="155"/>
    </row>
    <row r="25" spans="2:8" ht="15.5" customHeight="1" x14ac:dyDescent="0.25">
      <c r="B25" s="156"/>
      <c r="C25" s="156"/>
      <c r="D25" s="156"/>
      <c r="E25" s="156"/>
      <c r="F25" s="156"/>
      <c r="G25" s="156"/>
    </row>
    <row r="26" spans="2:8" ht="14.5" x14ac:dyDescent="0.35">
      <c r="B26" s="157"/>
      <c r="C26" s="157"/>
      <c r="D26" s="158"/>
      <c r="E26" s="158"/>
      <c r="F26" s="158"/>
      <c r="G26" s="158"/>
      <c r="H26" s="167"/>
    </row>
    <row r="27" spans="2:8" x14ac:dyDescent="0.25">
      <c r="C27" s="159"/>
      <c r="D27" s="160"/>
      <c r="E27" s="160"/>
      <c r="F27" s="160"/>
      <c r="G27" s="160"/>
    </row>
    <row r="28" spans="2:8" x14ac:dyDescent="0.25">
      <c r="C28" s="159"/>
      <c r="D28" s="160"/>
      <c r="E28" s="160"/>
      <c r="F28" s="160"/>
      <c r="G28" s="160"/>
    </row>
    <row r="29" spans="2:8" x14ac:dyDescent="0.25">
      <c r="B29" s="159"/>
      <c r="C29" s="159"/>
      <c r="D29" s="160"/>
      <c r="E29" s="160"/>
      <c r="F29" s="160"/>
      <c r="G29" s="160"/>
    </row>
    <row r="30" spans="2:8" x14ac:dyDescent="0.25">
      <c r="B30" s="159"/>
      <c r="C30" s="159"/>
      <c r="D30" s="160"/>
      <c r="E30" s="160"/>
      <c r="F30" s="160"/>
      <c r="G30" s="160"/>
    </row>
    <row r="31" spans="2:8" x14ac:dyDescent="0.25">
      <c r="C31" s="159"/>
      <c r="D31" s="160"/>
      <c r="E31" s="164"/>
      <c r="F31" s="160"/>
      <c r="G31" s="164"/>
    </row>
    <row r="32" spans="2:8" x14ac:dyDescent="0.25">
      <c r="C32" s="159"/>
      <c r="D32" s="160"/>
      <c r="E32" s="164"/>
      <c r="F32" s="160"/>
      <c r="G32" s="164"/>
    </row>
    <row r="33" spans="2:7" x14ac:dyDescent="0.25">
      <c r="C33" s="159"/>
      <c r="D33" s="160"/>
      <c r="E33" s="160"/>
      <c r="F33" s="160"/>
      <c r="G33" s="160"/>
    </row>
    <row r="34" spans="2:7" x14ac:dyDescent="0.25">
      <c r="C34" s="159"/>
      <c r="D34" s="160"/>
      <c r="E34" s="160"/>
      <c r="F34" s="160"/>
      <c r="G34" s="160"/>
    </row>
    <row r="35" spans="2:7" x14ac:dyDescent="0.25">
      <c r="C35" s="159"/>
      <c r="D35" s="160"/>
      <c r="E35" s="160"/>
      <c r="F35" s="160"/>
      <c r="G35" s="160"/>
    </row>
    <row r="36" spans="2:7" x14ac:dyDescent="0.25">
      <c r="B36" s="159"/>
      <c r="C36" s="159"/>
      <c r="D36" s="160"/>
      <c r="E36" s="160"/>
      <c r="F36" s="160"/>
      <c r="G36" s="160"/>
    </row>
    <row r="37" spans="2:7" x14ac:dyDescent="0.25">
      <c r="B37" s="159"/>
      <c r="C37" s="159"/>
      <c r="D37" s="160"/>
      <c r="E37" s="160"/>
      <c r="F37" s="160"/>
      <c r="G37" s="160"/>
    </row>
    <row r="38" spans="2:7" x14ac:dyDescent="0.25">
      <c r="B38" s="159"/>
      <c r="C38" s="159"/>
      <c r="D38" s="160"/>
      <c r="E38" s="160"/>
      <c r="F38" s="160"/>
      <c r="G38" s="160"/>
    </row>
    <row r="39" spans="2:7" x14ac:dyDescent="0.25">
      <c r="B39" s="159"/>
      <c r="C39" s="159"/>
      <c r="D39" s="160"/>
      <c r="E39" s="164"/>
      <c r="F39" s="160"/>
      <c r="G39" s="164"/>
    </row>
    <row r="40" spans="2:7" ht="13" x14ac:dyDescent="0.25">
      <c r="B40" s="165"/>
      <c r="C40" s="159"/>
      <c r="D40" s="160"/>
      <c r="E40" s="160"/>
      <c r="F40" s="160"/>
      <c r="G40" s="168"/>
    </row>
    <row r="41" spans="2:7" ht="13" x14ac:dyDescent="0.25">
      <c r="B41" s="165"/>
    </row>
    <row r="42" spans="2:7" ht="13" x14ac:dyDescent="0.25">
      <c r="B42" s="165"/>
    </row>
    <row r="44" spans="2:7" ht="21" x14ac:dyDescent="0.5">
      <c r="B44" s="154"/>
      <c r="C44" s="154"/>
      <c r="D44" s="154"/>
      <c r="E44" s="154"/>
      <c r="F44" s="154"/>
      <c r="G44" s="154"/>
    </row>
    <row r="45" spans="2:7" x14ac:dyDescent="0.25">
      <c r="B45" s="169"/>
      <c r="C45" s="170"/>
      <c r="D45" s="170"/>
      <c r="E45" s="170"/>
      <c r="F45" s="170"/>
      <c r="G45" s="170"/>
    </row>
    <row r="46" spans="2:7" x14ac:dyDescent="0.25">
      <c r="B46" s="170"/>
      <c r="C46" s="170"/>
      <c r="D46" s="170"/>
      <c r="E46" s="170"/>
      <c r="F46" s="170"/>
      <c r="G46" s="170"/>
    </row>
    <row r="47" spans="2:7" x14ac:dyDescent="0.25">
      <c r="D47"/>
      <c r="E47"/>
    </row>
    <row r="48" spans="2:7" ht="14.5" x14ac:dyDescent="0.25">
      <c r="B48" s="171"/>
    </row>
    <row r="51" spans="2:7" x14ac:dyDescent="0.25">
      <c r="C51" s="159"/>
      <c r="D51" s="160"/>
      <c r="E51" s="160"/>
      <c r="F51" s="160"/>
      <c r="G51" s="160"/>
    </row>
    <row r="52" spans="2:7" x14ac:dyDescent="0.25">
      <c r="B52" s="15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B21" sqref="B21"/>
    </sheetView>
  </sheetViews>
  <sheetFormatPr defaultRowHeight="12.5" x14ac:dyDescent="0.25"/>
  <cols>
    <col min="2" max="2" width="50.1796875" customWidth="1"/>
  </cols>
  <sheetData>
    <row r="1" spans="1:6" ht="14" x14ac:dyDescent="0.3">
      <c r="A1" s="177" t="s">
        <v>84</v>
      </c>
      <c r="B1" s="177"/>
      <c r="C1" s="177"/>
      <c r="D1" s="177"/>
      <c r="E1" s="77"/>
      <c r="F1" s="77"/>
    </row>
    <row r="2" spans="1:6" ht="13" thickBot="1" x14ac:dyDescent="0.3"/>
    <row r="3" spans="1:6" ht="13.5" thickBot="1" x14ac:dyDescent="0.3">
      <c r="A3" s="222" t="s">
        <v>52</v>
      </c>
      <c r="B3" s="223"/>
      <c r="C3" s="223"/>
      <c r="D3" s="224"/>
    </row>
    <row r="4" spans="1:6" ht="15" thickBot="1" x14ac:dyDescent="0.4">
      <c r="A4" s="60" t="s">
        <v>55</v>
      </c>
      <c r="B4" s="55" t="s">
        <v>56</v>
      </c>
      <c r="C4" s="57" t="s">
        <v>53</v>
      </c>
      <c r="D4" s="56" t="s">
        <v>54</v>
      </c>
    </row>
    <row r="5" spans="1:6" ht="15" thickBot="1" x14ac:dyDescent="0.4">
      <c r="A5" s="45">
        <v>1</v>
      </c>
      <c r="B5" s="46" t="s">
        <v>91</v>
      </c>
      <c r="C5" s="58">
        <v>300</v>
      </c>
      <c r="D5" s="44">
        <f>A5*C5</f>
        <v>300</v>
      </c>
    </row>
    <row r="6" spans="1:6" ht="15" thickBot="1" x14ac:dyDescent="0.4">
      <c r="A6" s="45">
        <v>4</v>
      </c>
      <c r="B6" s="46" t="s">
        <v>135</v>
      </c>
      <c r="C6" s="59">
        <v>160</v>
      </c>
      <c r="D6" s="44">
        <f>A6*C6</f>
        <v>640</v>
      </c>
    </row>
    <row r="7" spans="1:6" ht="15" thickBot="1" x14ac:dyDescent="0.4">
      <c r="A7" s="45">
        <v>5</v>
      </c>
      <c r="B7" s="46" t="s">
        <v>88</v>
      </c>
      <c r="C7" s="59">
        <v>36</v>
      </c>
      <c r="D7" s="44">
        <f t="shared" ref="D7:D12" si="0">A7*C7</f>
        <v>180</v>
      </c>
    </row>
    <row r="8" spans="1:6" ht="15" thickBot="1" x14ac:dyDescent="0.4">
      <c r="A8" s="45">
        <v>5</v>
      </c>
      <c r="B8" s="46" t="s">
        <v>89</v>
      </c>
      <c r="C8" s="59">
        <v>12</v>
      </c>
      <c r="D8" s="44">
        <f t="shared" si="0"/>
        <v>60</v>
      </c>
    </row>
    <row r="9" spans="1:6" ht="15" thickBot="1" x14ac:dyDescent="0.4">
      <c r="A9" s="45">
        <v>0.44500000000000001</v>
      </c>
      <c r="B9" s="46" t="s">
        <v>90</v>
      </c>
      <c r="C9" s="82">
        <v>40</v>
      </c>
      <c r="D9" s="44">
        <f t="shared" si="0"/>
        <v>17.8</v>
      </c>
    </row>
    <row r="10" spans="1:6" ht="15" thickBot="1" x14ac:dyDescent="0.4">
      <c r="A10" s="45">
        <v>1</v>
      </c>
      <c r="B10" s="46" t="s">
        <v>87</v>
      </c>
      <c r="C10" s="59">
        <v>12</v>
      </c>
      <c r="D10" s="44">
        <f t="shared" si="0"/>
        <v>12</v>
      </c>
    </row>
    <row r="11" spans="1:6" ht="15" thickBot="1" x14ac:dyDescent="0.4">
      <c r="A11" s="45">
        <v>1</v>
      </c>
      <c r="B11" s="46" t="s">
        <v>86</v>
      </c>
      <c r="C11" s="59">
        <v>90</v>
      </c>
      <c r="D11" s="44">
        <f t="shared" si="0"/>
        <v>90</v>
      </c>
    </row>
    <row r="12" spans="1:6" ht="15" thickBot="1" x14ac:dyDescent="0.4">
      <c r="A12" s="45">
        <v>1</v>
      </c>
      <c r="B12" s="46" t="s">
        <v>57</v>
      </c>
      <c r="C12" s="59">
        <v>200</v>
      </c>
      <c r="D12" s="44">
        <f t="shared" si="0"/>
        <v>200</v>
      </c>
    </row>
    <row r="13" spans="1:6" ht="15" thickBot="1" x14ac:dyDescent="0.4">
      <c r="A13" s="51">
        <v>1</v>
      </c>
      <c r="B13" s="52" t="s">
        <v>58</v>
      </c>
      <c r="C13" s="53"/>
      <c r="D13" s="54">
        <f>ROUND(SUM(D5:D12),0)</f>
        <v>1500</v>
      </c>
    </row>
    <row r="14" spans="1:6" ht="15.5" thickTop="1" thickBot="1" x14ac:dyDescent="0.4">
      <c r="A14" s="47">
        <v>0</v>
      </c>
      <c r="B14" s="49" t="s">
        <v>59</v>
      </c>
      <c r="C14" s="48"/>
      <c r="D14" s="50">
        <f>ROUND(D13*A14,0)</f>
        <v>0</v>
      </c>
      <c r="F14" s="119" t="s">
        <v>106</v>
      </c>
    </row>
    <row r="16" spans="1:6" ht="13" thickBot="1" x14ac:dyDescent="0.3"/>
    <row r="17" spans="1:6" ht="13.5" thickBot="1" x14ac:dyDescent="0.3">
      <c r="A17" s="222" t="s">
        <v>60</v>
      </c>
      <c r="B17" s="223"/>
      <c r="C17" s="223"/>
      <c r="D17" s="224"/>
    </row>
    <row r="18" spans="1:6" ht="15" thickBot="1" x14ac:dyDescent="0.4">
      <c r="A18" s="60" t="s">
        <v>55</v>
      </c>
      <c r="B18" s="55" t="s">
        <v>56</v>
      </c>
      <c r="C18" s="57" t="s">
        <v>53</v>
      </c>
      <c r="D18" s="56" t="s">
        <v>54</v>
      </c>
    </row>
    <row r="19" spans="1:6" ht="15" thickBot="1" x14ac:dyDescent="0.4">
      <c r="A19" s="45">
        <v>1</v>
      </c>
      <c r="B19" s="46" t="s">
        <v>91</v>
      </c>
      <c r="C19" s="58">
        <v>800</v>
      </c>
      <c r="D19" s="44">
        <f>A19*C19</f>
        <v>800</v>
      </c>
    </row>
    <row r="20" spans="1:6" ht="15" thickBot="1" x14ac:dyDescent="0.4">
      <c r="A20" s="45">
        <v>4</v>
      </c>
      <c r="B20" s="46" t="s">
        <v>135</v>
      </c>
      <c r="C20" s="59">
        <v>250</v>
      </c>
      <c r="D20" s="44">
        <f>A20*C20</f>
        <v>1000</v>
      </c>
    </row>
    <row r="21" spans="1:6" ht="15" thickBot="1" x14ac:dyDescent="0.4">
      <c r="A21" s="45">
        <v>5</v>
      </c>
      <c r="B21" s="46" t="s">
        <v>88</v>
      </c>
      <c r="C21" s="59">
        <v>36</v>
      </c>
      <c r="D21" s="44">
        <f t="shared" ref="D21:D26" si="1">A21*C21</f>
        <v>180</v>
      </c>
    </row>
    <row r="22" spans="1:6" ht="15" thickBot="1" x14ac:dyDescent="0.4">
      <c r="A22" s="45">
        <v>5</v>
      </c>
      <c r="B22" s="46" t="s">
        <v>89</v>
      </c>
      <c r="C22" s="59">
        <v>12</v>
      </c>
      <c r="D22" s="44">
        <f t="shared" si="1"/>
        <v>60</v>
      </c>
    </row>
    <row r="23" spans="1:6" ht="15" thickBot="1" x14ac:dyDescent="0.4">
      <c r="A23" s="45">
        <v>0.44500000000000001</v>
      </c>
      <c r="B23" s="46" t="s">
        <v>90</v>
      </c>
      <c r="C23" s="82">
        <v>40</v>
      </c>
      <c r="D23" s="44">
        <f t="shared" si="1"/>
        <v>17.8</v>
      </c>
    </row>
    <row r="24" spans="1:6" ht="15" thickBot="1" x14ac:dyDescent="0.4">
      <c r="A24" s="45">
        <v>1</v>
      </c>
      <c r="B24" s="46" t="s">
        <v>87</v>
      </c>
      <c r="C24" s="59">
        <v>12</v>
      </c>
      <c r="D24" s="44">
        <f t="shared" si="1"/>
        <v>12</v>
      </c>
    </row>
    <row r="25" spans="1:6" ht="15" thickBot="1" x14ac:dyDescent="0.4">
      <c r="A25" s="45">
        <v>1</v>
      </c>
      <c r="B25" s="46" t="s">
        <v>86</v>
      </c>
      <c r="C25" s="59">
        <v>130</v>
      </c>
      <c r="D25" s="44">
        <f t="shared" si="1"/>
        <v>130</v>
      </c>
    </row>
    <row r="26" spans="1:6" ht="15" thickBot="1" x14ac:dyDescent="0.4">
      <c r="A26" s="45">
        <v>1</v>
      </c>
      <c r="B26" s="46" t="s">
        <v>57</v>
      </c>
      <c r="C26" s="59">
        <v>800</v>
      </c>
      <c r="D26" s="44">
        <f t="shared" si="1"/>
        <v>800</v>
      </c>
    </row>
    <row r="27" spans="1:6" ht="15" thickBot="1" x14ac:dyDescent="0.4">
      <c r="A27" s="51">
        <v>1</v>
      </c>
      <c r="B27" s="52" t="s">
        <v>58</v>
      </c>
      <c r="C27" s="53"/>
      <c r="D27" s="54">
        <f>ROUND(SUM(D19:D26),0)</f>
        <v>3000</v>
      </c>
    </row>
    <row r="28" spans="1:6" ht="15.5" thickTop="1" thickBot="1" x14ac:dyDescent="0.4">
      <c r="A28" s="47">
        <v>0</v>
      </c>
      <c r="B28" s="49" t="s">
        <v>59</v>
      </c>
      <c r="C28" s="48"/>
      <c r="D28" s="50">
        <f>ROUND(D27*A28,0)</f>
        <v>0</v>
      </c>
      <c r="F28" s="119" t="s">
        <v>106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225" t="s">
        <v>92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91" spans="1:3" x14ac:dyDescent="0.25">
      <c r="A91" s="70"/>
      <c r="C91" s="70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Cumulative Budget</vt:lpstr>
      <vt:lpstr>PI Budget - 2Yr</vt:lpstr>
      <vt:lpstr>Co-PI1 Budget - 2Yr</vt:lpstr>
      <vt:lpstr>Co-PI2 Budget - 2Yr</vt:lpstr>
      <vt:lpstr>Co-PI3 Budget - 2Yr</vt:lpstr>
      <vt:lpstr>Co-PI4 Budget - 2Yr</vt:lpstr>
      <vt:lpstr>Co-PI5 Budget - 2Yr</vt:lpstr>
      <vt:lpstr>GRA Stipend Rates</vt:lpstr>
      <vt:lpstr>Travel Budget Example</vt:lpstr>
      <vt:lpstr>Travel Reference Guide</vt:lpstr>
      <vt:lpstr>'Co-PI1 Budget - 2Yr'!Print_Area</vt:lpstr>
      <vt:lpstr>'Co-PI2 Budget - 2Yr'!Print_Area</vt:lpstr>
      <vt:lpstr>'Co-PI3 Budget - 2Yr'!Print_Area</vt:lpstr>
      <vt:lpstr>'Co-PI4 Budget - 2Yr'!Print_Area</vt:lpstr>
      <vt:lpstr>'Co-PI5 Budget - 2Yr'!Print_Area</vt:lpstr>
      <vt:lpstr>'Cumulative Budget'!Print_Area</vt:lpstr>
      <vt:lpstr>'PI Budget - 2Yr'!Print_Area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2024-12-03T16:25:58Z</dcterms:modified>
</cp:coreProperties>
</file>