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OS Proposals\Admin\Budget\Budget Templates (FY 2024-2025)\"/>
    </mc:Choice>
  </mc:AlternateContent>
  <xr:revisionPtr revIDLastSave="0" documentId="13_ncr:1_{6530AC07-1564-43EC-B1A5-6B5DD09F4C4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I Budget - 3Yr" sheetId="1" r:id="rId1"/>
    <sheet name="Travel Budget Example" sheetId="4" r:id="rId2"/>
    <sheet name="Travel Reference Guide" sheetId="5" r:id="rId3"/>
    <sheet name="GRA Stipend Rates" sheetId="6" r:id="rId4"/>
  </sheets>
  <definedNames>
    <definedName name="_xlnm.Print_Area" localSheetId="0">'PI Budget - 3Yr'!$A$2:$H$71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G38" i="1"/>
  <c r="E15" i="1"/>
  <c r="E14" i="1"/>
  <c r="E13" i="1"/>
  <c r="E12" i="1"/>
  <c r="D13" i="1"/>
  <c r="D14" i="1"/>
  <c r="D15" i="1"/>
  <c r="D12" i="1"/>
  <c r="L13" i="1"/>
  <c r="L14" i="1"/>
  <c r="L15" i="1"/>
  <c r="L12" i="1"/>
  <c r="O15" i="1"/>
  <c r="P15" i="1" s="1"/>
  <c r="J58" i="1"/>
  <c r="E38" i="1"/>
  <c r="H37" i="1"/>
  <c r="H36" i="1"/>
  <c r="N14" i="1"/>
  <c r="O14" i="1" s="1"/>
  <c r="P14" i="1" s="1"/>
  <c r="N15" i="1"/>
  <c r="H57" i="1"/>
  <c r="H59" i="1"/>
  <c r="H56" i="1"/>
  <c r="H55" i="1"/>
  <c r="H54" i="1"/>
  <c r="H47" i="1"/>
  <c r="H48" i="1"/>
  <c r="H49" i="1"/>
  <c r="H50" i="1"/>
  <c r="H46" i="1"/>
  <c r="G51" i="1"/>
  <c r="F51" i="1"/>
  <c r="D24" i="4"/>
  <c r="D10" i="4"/>
  <c r="N12" i="1" l="1"/>
  <c r="O12" i="1" s="1"/>
  <c r="P12" i="1" s="1"/>
  <c r="H38" i="1"/>
  <c r="E20" i="1"/>
  <c r="E21" i="1"/>
  <c r="E22" i="1"/>
  <c r="E23" i="1"/>
  <c r="E19" i="1"/>
  <c r="C42" i="1"/>
  <c r="C41" i="1"/>
  <c r="C58" i="1"/>
  <c r="F19" i="1" l="1"/>
  <c r="G19" i="1" s="1"/>
  <c r="F23" i="1"/>
  <c r="G23" i="1" s="1"/>
  <c r="F22" i="1"/>
  <c r="F21" i="1"/>
  <c r="F20" i="1"/>
  <c r="E25" i="1"/>
  <c r="E58" i="1"/>
  <c r="N13" i="1"/>
  <c r="O13" i="1" s="1"/>
  <c r="P13" i="1" s="1"/>
  <c r="D26" i="4"/>
  <c r="D25" i="4"/>
  <c r="D23" i="4"/>
  <c r="D22" i="4"/>
  <c r="D21" i="4"/>
  <c r="D20" i="4"/>
  <c r="D19" i="4"/>
  <c r="D12" i="4"/>
  <c r="D11" i="4"/>
  <c r="D9" i="4"/>
  <c r="D8" i="4"/>
  <c r="D7" i="4"/>
  <c r="D6" i="4"/>
  <c r="D5" i="4"/>
  <c r="H23" i="1" l="1"/>
  <c r="G30" i="1"/>
  <c r="H19" i="1"/>
  <c r="F25" i="1"/>
  <c r="G20" i="1"/>
  <c r="H20" i="1" s="1"/>
  <c r="G22" i="1"/>
  <c r="G21" i="1"/>
  <c r="G28" i="1"/>
  <c r="F58" i="1"/>
  <c r="G58" i="1" s="1"/>
  <c r="F30" i="1"/>
  <c r="F29" i="1"/>
  <c r="F28" i="1"/>
  <c r="D27" i="4"/>
  <c r="D28" i="4" s="1"/>
  <c r="E42" i="1" s="1"/>
  <c r="D13" i="4"/>
  <c r="D14" i="4" s="1"/>
  <c r="E41" i="1" s="1"/>
  <c r="G25" i="1" l="1"/>
  <c r="H25" i="1"/>
  <c r="G60" i="1"/>
  <c r="H22" i="1"/>
  <c r="H58" i="1"/>
  <c r="H21" i="1"/>
  <c r="G29" i="1"/>
  <c r="F42" i="1"/>
  <c r="F60" i="1"/>
  <c r="F41" i="1"/>
  <c r="G42" i="1" l="1"/>
  <c r="G41" i="1"/>
  <c r="F43" i="1"/>
  <c r="H42" i="1" l="1"/>
  <c r="G43" i="1"/>
  <c r="H41" i="1"/>
  <c r="E29" i="1" l="1"/>
  <c r="H29" i="1" l="1"/>
  <c r="E51" i="1"/>
  <c r="H51" i="1" s="1"/>
  <c r="R12" i="1" l="1"/>
  <c r="F12" i="1"/>
  <c r="G12" i="1" s="1"/>
  <c r="E30" i="1"/>
  <c r="E43" i="1"/>
  <c r="H43" i="1" s="1"/>
  <c r="S12" i="1" l="1"/>
  <c r="R13" i="1"/>
  <c r="F13" i="1"/>
  <c r="G13" i="1" s="1"/>
  <c r="H30" i="1"/>
  <c r="T12" i="1"/>
  <c r="E28" i="1"/>
  <c r="S13" i="1" l="1"/>
  <c r="H12" i="1"/>
  <c r="H28" i="1"/>
  <c r="H13" i="1" l="1"/>
  <c r="T13" i="1"/>
  <c r="E60" i="1" l="1"/>
  <c r="H60" i="1" l="1"/>
  <c r="F15" i="1" l="1"/>
  <c r="F14" i="1" l="1"/>
  <c r="R14" i="1"/>
  <c r="E17" i="1"/>
  <c r="S15" i="1"/>
  <c r="G15" i="1"/>
  <c r="T15" i="1" s="1"/>
  <c r="R15" i="1"/>
  <c r="H15" i="1" l="1"/>
  <c r="E27" i="1"/>
  <c r="G14" i="1"/>
  <c r="S14" i="1"/>
  <c r="F17" i="1"/>
  <c r="F27" i="1" s="1"/>
  <c r="F32" i="1" s="1"/>
  <c r="F33" i="1" s="1"/>
  <c r="F62" i="1" s="1"/>
  <c r="F63" i="1" s="1"/>
  <c r="F64" i="1" s="1"/>
  <c r="F65" i="1" s="1"/>
  <c r="H14" i="1"/>
  <c r="T14" i="1" l="1"/>
  <c r="G17" i="1"/>
  <c r="G27" i="1" s="1"/>
  <c r="G32" i="1" s="1"/>
  <c r="G33" i="1" s="1"/>
  <c r="G62" i="1" s="1"/>
  <c r="G63" i="1" s="1"/>
  <c r="G64" i="1" s="1"/>
  <c r="G65" i="1" s="1"/>
  <c r="E32" i="1"/>
  <c r="H27" i="1" l="1"/>
  <c r="E33" i="1"/>
  <c r="H32" i="1"/>
  <c r="H17" i="1"/>
  <c r="H33" i="1" l="1"/>
  <c r="E62" i="1"/>
  <c r="E63" i="1" l="1"/>
  <c r="H62" i="1"/>
  <c r="E64" i="1" l="1"/>
  <c r="H63" i="1"/>
  <c r="E65" i="1" l="1"/>
  <c r="H65" i="1" s="1"/>
  <c r="H66" i="1" s="1"/>
  <c r="H64" i="1"/>
</calcChain>
</file>

<file path=xl/sharedStrings.xml><?xml version="1.0" encoding="utf-8"?>
<sst xmlns="http://schemas.openxmlformats.org/spreadsheetml/2006/main" count="148" uniqueCount="116">
  <si>
    <t>Cumulative Budget</t>
  </si>
  <si>
    <t>Budget Cost Category</t>
  </si>
  <si>
    <t>Funds Requested</t>
  </si>
  <si>
    <t>Year 1</t>
  </si>
  <si>
    <t>Total Project</t>
  </si>
  <si>
    <t>A. Direct Labor - Key Personnel</t>
  </si>
  <si>
    <t>Total Labor Costs (A+B)</t>
  </si>
  <si>
    <t>C. Direct Costs - Equipment</t>
  </si>
  <si>
    <t>D. Direct Costs - Travel</t>
  </si>
  <si>
    <t>E. Direct Costs - Participant/Trainee Support Costs</t>
  </si>
  <si>
    <t>F. Other Direct Costs</t>
  </si>
  <si>
    <t>G. Total Direct Costs (A+B+C+D+E+F)</t>
  </si>
  <si>
    <t>I. Total Direct and Indirect Costs (G+H)</t>
  </si>
  <si>
    <t>Domestic Travel</t>
  </si>
  <si>
    <t>Foreign Travel</t>
  </si>
  <si>
    <t>Tuition/Fees/Health Insurance</t>
  </si>
  <si>
    <t>Stipends</t>
  </si>
  <si>
    <t>Travel</t>
  </si>
  <si>
    <t>Subsistence</t>
  </si>
  <si>
    <t>Other</t>
  </si>
  <si>
    <t>Materials and Supplies</t>
  </si>
  <si>
    <t>Consultant Services</t>
  </si>
  <si>
    <t>Subawards</t>
  </si>
  <si>
    <t>Total Other Direct Costs</t>
  </si>
  <si>
    <t>Total Participant/Trainee Support Costs</t>
  </si>
  <si>
    <t>Total Travel Costs</t>
  </si>
  <si>
    <t>TOTAL CUMULATIVE BUDGET</t>
  </si>
  <si>
    <t>Tuition</t>
  </si>
  <si>
    <t>Direct Labor - Other Personnel</t>
  </si>
  <si>
    <t>B. Fringe Benefits</t>
  </si>
  <si>
    <t>Subtotal Salary</t>
  </si>
  <si>
    <t>Subtotal Fringe</t>
  </si>
  <si>
    <t>Faculty</t>
  </si>
  <si>
    <t>Post Doctoral Associate</t>
  </si>
  <si>
    <t xml:space="preserve">Proposal Title: 
</t>
  </si>
  <si>
    <t>PI Salary</t>
  </si>
  <si>
    <t>No. Months</t>
  </si>
  <si>
    <t>Tuition/ Unit</t>
  </si>
  <si>
    <t>Units</t>
  </si>
  <si>
    <t>H. Indirect Costs</t>
  </si>
  <si>
    <t>Dates</t>
  </si>
  <si>
    <t>Annual Wage</t>
  </si>
  <si>
    <t>OPS Adjunct and Non-Students</t>
  </si>
  <si>
    <t>Students - Undergrad and Grad</t>
  </si>
  <si>
    <t>Publication Costs</t>
  </si>
  <si>
    <t>**OPS Graduate Student</t>
  </si>
  <si>
    <t>**OPS Undergraduate Student</t>
  </si>
  <si>
    <t>Subtotal Other Personnel</t>
  </si>
  <si>
    <t>Months</t>
  </si>
  <si>
    <t>Effort</t>
  </si>
  <si>
    <t>HURON %</t>
  </si>
  <si>
    <t>Domestic Travel $1,500 per traveler each year</t>
  </si>
  <si>
    <t>Amount</t>
  </si>
  <si>
    <t>Total</t>
  </si>
  <si>
    <t>Quantity</t>
  </si>
  <si>
    <t>Description</t>
  </si>
  <si>
    <t>Conference registration</t>
  </si>
  <si>
    <t>Subtotal per traveler</t>
  </si>
  <si>
    <t>Total Travelers</t>
  </si>
  <si>
    <t>Foreign/International Travel $3,000 per traveler each year</t>
  </si>
  <si>
    <t xml:space="preserve">Participant Support Costs as defined by 2 CFR §200.1, 200.456, are direct costs for items such as </t>
  </si>
  <si>
    <t xml:space="preserve">  stipends or subsistence allowances, travel allowances, and registration fees paid to or on behalf of participants or trainees (but not employees)</t>
  </si>
  <si>
    <t xml:space="preserve">  in connection with conferences, or training projects (note that participant support costs do not apply to NIH training grants).</t>
  </si>
  <si>
    <t xml:space="preserve">Participant support costs defined under this guidance should not be confused with costs associated </t>
  </si>
  <si>
    <t xml:space="preserve">  with participants in a clinical trial or research project, such as incentive or human subject payments. </t>
  </si>
  <si>
    <t>Notes</t>
  </si>
  <si>
    <t>Costs associated with participants in a clinical trial or research project, such as incentive or human subject payments. </t>
  </si>
  <si>
    <t xml:space="preserve">MTDC means all direct salaries and wages, applicable fringe benefits, materials and supplies, services, travel, and up to the first $25,000 of each subaward </t>
  </si>
  <si>
    <t xml:space="preserve">  (regardless of the period of performance of the subawards under the award). MTDC excludes equipment, capital expenditures, charges for patient care, </t>
  </si>
  <si>
    <t xml:space="preserve">  rental costs, tuition remission, scholarships and fellowships, participant support costs and the portion of each subaward in excess of $25,000. </t>
  </si>
  <si>
    <t xml:space="preserve">  Other items may only be excluded when necessary to avoid a serious inequity in the distribution of indirect costs, and with the approval of the cognizant agency for indirect costs. </t>
  </si>
  <si>
    <t xml:space="preserve">  9 months (1 academic semester), 12 months (1 calendar year) or a set number of weeks</t>
  </si>
  <si>
    <t xml:space="preserve">PI Name:  </t>
  </si>
  <si>
    <t xml:space="preserve">Project Dates: </t>
  </si>
  <si>
    <t>TF-Graduate | Student Account Services (ucf.edu)</t>
  </si>
  <si>
    <t xml:space="preserve">Prime Sponsor: </t>
  </si>
  <si>
    <t>Details for Calculations</t>
  </si>
  <si>
    <r>
      <t xml:space="preserve">Other </t>
    </r>
    <r>
      <rPr>
        <i/>
        <sz val="10"/>
        <rFont val="Arial"/>
        <family val="2"/>
      </rPr>
      <t>(participant incentives)</t>
    </r>
  </si>
  <si>
    <t xml:space="preserve">**OPS Student - undergraduate or graduate student hired hourly without tuition support. </t>
  </si>
  <si>
    <t xml:space="preserve">     The Chair/Director's approval is needed for a graduate student to be paid hourly without tuition support. </t>
  </si>
  <si>
    <t>Use this tab to enter data.</t>
  </si>
  <si>
    <t>Update this data as needed.</t>
  </si>
  <si>
    <t>#</t>
  </si>
  <si>
    <t>Ground transportation for area traveled to</t>
  </si>
  <si>
    <t>Tolls to/from place of origin (home base)</t>
  </si>
  <si>
    <t>Meal per diem per day</t>
  </si>
  <si>
    <t>Airport parking at place of origin (home base) per day</t>
  </si>
  <si>
    <t>Mileage reimbursement to/from place of origin (home base)</t>
  </si>
  <si>
    <t>Airfare (roundtrip)</t>
  </si>
  <si>
    <t>Travel_Reference_Guide_10312018.indd (ucf.edu)</t>
  </si>
  <si>
    <t xml:space="preserve">Current in-state graduate tuition plus fees is $369.65, 5% escalation added (only year one). Tuition rates available at </t>
  </si>
  <si>
    <t>Update the MTDC formula in cell E59 based on the number and dollar value of subawards, exclude the portion of each subaward in excess of $25,000.</t>
  </si>
  <si>
    <t>Modified Total Direct Costs (MTDC)</t>
  </si>
  <si>
    <t>Solicitation #/Link:</t>
  </si>
  <si>
    <t>Repeat as needed.</t>
  </si>
  <si>
    <t>Year 2</t>
  </si>
  <si>
    <t>Year 3</t>
  </si>
  <si>
    <t>Input the current salary in cell J12, corresponding months in cell K12 and effort in cell D12. The appropriate months and year 1 salary will auto-populate.</t>
  </si>
  <si>
    <t>Insert the number of travelers in cell A14 and it will auto-populate in cell c38 on the Single PI Budget - 3Yr tab.</t>
  </si>
  <si>
    <t>Insert the number of travelers in cell A14 and it will auto-populate in cell c39 on the Single PI Budget - 3Yr tab.</t>
  </si>
  <si>
    <t>Update the Travel Budget Example tab as needed and the values will auto-populate in the Single PI Budget - 3Yr tab.</t>
  </si>
  <si>
    <t>Equipment</t>
  </si>
  <si>
    <t>Asset Build</t>
  </si>
  <si>
    <t>Total Equipment Costs</t>
  </si>
  <si>
    <t>For a constructed asset to be considered equipment, the value/combined value of the components used to construct the equipment must exceed $5,000 and the constructed item must have a useful life of more than one year.</t>
  </si>
  <si>
    <r>
      <t xml:space="preserve">The constructed asset must remain in tact. Components used together then disassembled for the next project are not treated as equipment </t>
    </r>
    <r>
      <rPr>
        <b/>
        <i/>
        <u/>
        <sz val="9"/>
        <color theme="1"/>
        <rFont val="Calibri"/>
        <family val="2"/>
        <scheme val="minor"/>
      </rPr>
      <t>unless</t>
    </r>
    <r>
      <rPr>
        <i/>
        <sz val="9"/>
        <color theme="1"/>
        <rFont val="Calibri"/>
        <family val="2"/>
        <scheme val="minor"/>
      </rPr>
      <t xml:space="preserve"> the component has a value of greater than 1 year and a value of  $5,000 or greater.</t>
    </r>
  </si>
  <si>
    <t xml:space="preserve">For additional payroll information see, </t>
  </si>
  <si>
    <t>hr.ucf.edu/document/payroll-guidelines/</t>
  </si>
  <si>
    <t>Dr. XXX</t>
  </si>
  <si>
    <t>*Graduate Student (GRA)</t>
  </si>
  <si>
    <t xml:space="preserve">OPS students are paid minimun $13/hr based on an estimated number of hours per week over the course of 4.5 months fall/spring (1 semester) or 3 months summer. </t>
  </si>
  <si>
    <t>(GRA) - graduate student hired on contract that pays stipend plus tuition</t>
  </si>
  <si>
    <t>Rates change based on department. See GRA Stipend Rates tab for the minimm rate</t>
  </si>
  <si>
    <t>PI  9 Mo Salary</t>
  </si>
  <si>
    <t>PI  12 Mo Salary</t>
  </si>
  <si>
    <t>Lodging per 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</si>
</sst>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%"/>
    <numFmt numFmtId="166" formatCode="&quot;$&quot;#,##0.00"/>
    <numFmt numFmtId="167" formatCode="&quot;$&quot;#,##0"/>
  </numFmts>
  <fonts count="3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12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i/>
      <sz val="10"/>
      <name val="Arial"/>
      <family val="2"/>
    </font>
    <font>
      <b/>
      <i/>
      <sz val="11"/>
      <name val="Calibri"/>
      <family val="2"/>
    </font>
    <font>
      <u/>
      <sz val="10"/>
      <color theme="10"/>
      <name val="Arial"/>
      <family val="2"/>
    </font>
    <font>
      <b/>
      <i/>
      <sz val="12"/>
      <name val="Times New Roman"/>
      <family val="1"/>
    </font>
    <font>
      <b/>
      <sz val="11"/>
      <color rgb="FFFF0000"/>
      <name val="Arial"/>
      <family val="2"/>
    </font>
    <font>
      <u/>
      <sz val="12"/>
      <color theme="10"/>
      <name val="Arial"/>
      <family val="2"/>
    </font>
    <font>
      <b/>
      <i/>
      <sz val="9"/>
      <color rgb="FFFF0000"/>
      <name val="Arial"/>
      <family val="2"/>
    </font>
    <font>
      <sz val="9"/>
      <name val="Arial"/>
      <family val="2"/>
    </font>
    <font>
      <b/>
      <i/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02">
    <xf numFmtId="0" fontId="0" fillId="0" borderId="0" xfId="0"/>
    <xf numFmtId="0" fontId="1" fillId="0" borderId="0" xfId="0" applyFont="1"/>
    <xf numFmtId="0" fontId="0" fillId="0" borderId="1" xfId="0" applyBorder="1"/>
    <xf numFmtId="0" fontId="7" fillId="0" borderId="0" xfId="0" applyFont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42" fontId="0" fillId="2" borderId="1" xfId="0" applyNumberFormat="1" applyFill="1" applyBorder="1"/>
    <xf numFmtId="0" fontId="0" fillId="2" borderId="0" xfId="0" applyFill="1"/>
    <xf numFmtId="0" fontId="4" fillId="0" borderId="6" xfId="0" applyFont="1" applyBorder="1" applyAlignment="1">
      <alignment horizontal="left"/>
    </xf>
    <xf numFmtId="0" fontId="3" fillId="0" borderId="1" xfId="0" applyFont="1" applyBorder="1"/>
    <xf numFmtId="9" fontId="4" fillId="0" borderId="4" xfId="2" applyFont="1" applyBorder="1" applyAlignment="1">
      <alignment horizontal="left"/>
    </xf>
    <xf numFmtId="164" fontId="0" fillId="2" borderId="1" xfId="1" applyNumberFormat="1" applyFont="1" applyFill="1" applyBorder="1"/>
    <xf numFmtId="164" fontId="4" fillId="2" borderId="1" xfId="1" applyNumberFormat="1" applyFont="1" applyFill="1" applyBorder="1"/>
    <xf numFmtId="164" fontId="4" fillId="2" borderId="8" xfId="1" applyNumberFormat="1" applyFont="1" applyFill="1" applyBorder="1"/>
    <xf numFmtId="164" fontId="0" fillId="2" borderId="4" xfId="1" applyNumberFormat="1" applyFont="1" applyFill="1" applyBorder="1"/>
    <xf numFmtId="164" fontId="8" fillId="2" borderId="7" xfId="1" applyNumberFormat="1" applyFont="1" applyFill="1" applyBorder="1"/>
    <xf numFmtId="44" fontId="3" fillId="0" borderId="1" xfId="1" applyFont="1" applyFill="1" applyBorder="1"/>
    <xf numFmtId="164" fontId="3" fillId="0" borderId="1" xfId="3" applyNumberFormat="1" applyFont="1" applyFill="1" applyBorder="1"/>
    <xf numFmtId="0" fontId="1" fillId="0" borderId="0" xfId="0" applyFont="1" applyAlignment="1">
      <alignment horizontal="center"/>
    </xf>
    <xf numFmtId="10" fontId="0" fillId="0" borderId="0" xfId="4" applyNumberFormat="1" applyFont="1"/>
    <xf numFmtId="10" fontId="3" fillId="0" borderId="0" xfId="4" applyNumberFormat="1" applyFont="1" applyFill="1" applyBorder="1"/>
    <xf numFmtId="0" fontId="3" fillId="0" borderId="0" xfId="0" applyFont="1"/>
    <xf numFmtId="42" fontId="3" fillId="0" borderId="0" xfId="0" applyNumberFormat="1" applyFont="1"/>
    <xf numFmtId="0" fontId="3" fillId="0" borderId="0" xfId="0" applyFont="1" applyAlignment="1">
      <alignment horizontal="center"/>
    </xf>
    <xf numFmtId="1" fontId="3" fillId="0" borderId="0" xfId="0" applyNumberFormat="1" applyFont="1"/>
    <xf numFmtId="10" fontId="1" fillId="0" borderId="0" xfId="4" applyNumberFormat="1" applyFont="1"/>
    <xf numFmtId="0" fontId="6" fillId="0" borderId="0" xfId="0" applyFont="1" applyAlignment="1">
      <alignment horizontal="center"/>
    </xf>
    <xf numFmtId="164" fontId="0" fillId="2" borderId="1" xfId="3" applyNumberFormat="1" applyFont="1" applyFill="1" applyBorder="1"/>
    <xf numFmtId="164" fontId="1" fillId="2" borderId="6" xfId="1" applyNumberFormat="1" applyFont="1" applyFill="1" applyBorder="1"/>
    <xf numFmtId="164" fontId="3" fillId="0" borderId="0" xfId="3" applyNumberFormat="1" applyFont="1" applyFill="1" applyBorder="1"/>
    <xf numFmtId="164" fontId="1" fillId="2" borderId="1" xfId="3" applyNumberFormat="1" applyFont="1" applyFill="1" applyBorder="1"/>
    <xf numFmtId="0" fontId="10" fillId="0" borderId="0" xfId="0" applyFont="1"/>
    <xf numFmtId="0" fontId="10" fillId="0" borderId="0" xfId="0" applyFont="1" applyAlignment="1">
      <alignment horizontal="left"/>
    </xf>
    <xf numFmtId="49" fontId="1" fillId="0" borderId="0" xfId="0" applyNumberFormat="1" applyFont="1" applyAlignment="1">
      <alignment horizontal="right"/>
    </xf>
    <xf numFmtId="10" fontId="0" fillId="0" borderId="0" xfId="4" applyNumberFormat="1" applyFont="1" applyFill="1"/>
    <xf numFmtId="0" fontId="2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44" fontId="3" fillId="0" borderId="0" xfId="0" applyNumberFormat="1" applyFont="1"/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center"/>
    </xf>
    <xf numFmtId="6" fontId="1" fillId="0" borderId="18" xfId="0" applyNumberFormat="1" applyFont="1" applyBorder="1" applyAlignment="1">
      <alignment vertical="center"/>
    </xf>
    <xf numFmtId="0" fontId="12" fillId="0" borderId="17" xfId="0" applyFont="1" applyBorder="1"/>
    <xf numFmtId="0" fontId="1" fillId="0" borderId="12" xfId="0" applyFont="1" applyBorder="1" applyAlignment="1">
      <alignment vertical="center"/>
    </xf>
    <xf numFmtId="0" fontId="13" fillId="0" borderId="17" xfId="0" applyFont="1" applyBorder="1"/>
    <xf numFmtId="0" fontId="13" fillId="0" borderId="18" xfId="0" applyFont="1" applyBorder="1"/>
    <xf numFmtId="0" fontId="4" fillId="0" borderId="18" xfId="0" applyFont="1" applyBorder="1" applyAlignment="1">
      <alignment vertical="center"/>
    </xf>
    <xf numFmtId="6" fontId="4" fillId="0" borderId="18" xfId="0" applyNumberFormat="1" applyFont="1" applyBorder="1" applyAlignment="1">
      <alignment vertical="center"/>
    </xf>
    <xf numFmtId="0" fontId="13" fillId="2" borderId="19" xfId="0" applyFont="1" applyFill="1" applyBorder="1"/>
    <xf numFmtId="0" fontId="4" fillId="2" borderId="20" xfId="0" applyFont="1" applyFill="1" applyBorder="1" applyAlignment="1">
      <alignment vertical="center"/>
    </xf>
    <xf numFmtId="0" fontId="13" fillId="2" borderId="20" xfId="0" applyFont="1" applyFill="1" applyBorder="1"/>
    <xf numFmtId="6" fontId="4" fillId="2" borderId="20" xfId="0" applyNumberFormat="1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15" fillId="2" borderId="16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6" fontId="1" fillId="0" borderId="15" xfId="0" applyNumberFormat="1" applyFont="1" applyBorder="1" applyAlignment="1">
      <alignment vertical="center"/>
    </xf>
    <xf numFmtId="6" fontId="1" fillId="0" borderId="17" xfId="0" applyNumberFormat="1" applyFont="1" applyBorder="1" applyAlignment="1">
      <alignment vertical="center"/>
    </xf>
    <xf numFmtId="0" fontId="15" fillId="2" borderId="17" xfId="0" applyFont="1" applyFill="1" applyBorder="1"/>
    <xf numFmtId="0" fontId="14" fillId="0" borderId="0" xfId="0" applyFont="1"/>
    <xf numFmtId="0" fontId="3" fillId="2" borderId="1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0" fillId="2" borderId="1" xfId="0" applyFill="1" applyBorder="1"/>
    <xf numFmtId="0" fontId="5" fillId="2" borderId="3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49" fontId="10" fillId="0" borderId="0" xfId="0" applyNumberFormat="1" applyFont="1" applyAlignment="1">
      <alignment horizontal="left"/>
    </xf>
    <xf numFmtId="165" fontId="0" fillId="0" borderId="5" xfId="2" applyNumberFormat="1" applyFont="1" applyBorder="1"/>
    <xf numFmtId="165" fontId="0" fillId="0" borderId="6" xfId="2" applyNumberFormat="1" applyFont="1" applyBorder="1"/>
    <xf numFmtId="0" fontId="16" fillId="0" borderId="0" xfId="7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1" fillId="0" borderId="21" xfId="0" applyFont="1" applyBorder="1" applyAlignment="1">
      <alignment horizontal="right"/>
    </xf>
    <xf numFmtId="0" fontId="17" fillId="3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8" fillId="0" borderId="0" xfId="0" applyFont="1"/>
    <xf numFmtId="0" fontId="4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left"/>
    </xf>
    <xf numFmtId="1" fontId="1" fillId="0" borderId="17" xfId="0" applyNumberFormat="1" applyFont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5" fillId="2" borderId="22" xfId="0" applyFont="1" applyFill="1" applyBorder="1" applyAlignment="1">
      <alignment horizontal="left"/>
    </xf>
    <xf numFmtId="0" fontId="4" fillId="0" borderId="22" xfId="0" applyFont="1" applyBorder="1" applyAlignment="1">
      <alignment horizontal="left"/>
    </xf>
    <xf numFmtId="164" fontId="4" fillId="0" borderId="4" xfId="1" applyNumberFormat="1" applyFont="1" applyFill="1" applyBorder="1"/>
    <xf numFmtId="0" fontId="4" fillId="0" borderId="28" xfId="0" applyFont="1" applyBorder="1"/>
    <xf numFmtId="0" fontId="4" fillId="0" borderId="29" xfId="0" applyFont="1" applyBorder="1" applyAlignment="1">
      <alignment horizontal="center"/>
    </xf>
    <xf numFmtId="42" fontId="0" fillId="0" borderId="27" xfId="0" applyNumberFormat="1" applyBorder="1"/>
    <xf numFmtId="0" fontId="1" fillId="0" borderId="31" xfId="0" applyFont="1" applyBorder="1"/>
    <xf numFmtId="164" fontId="0" fillId="0" borderId="27" xfId="3" applyNumberFormat="1" applyFont="1" applyBorder="1"/>
    <xf numFmtId="164" fontId="0" fillId="2" borderId="27" xfId="3" applyNumberFormat="1" applyFont="1" applyFill="1" applyBorder="1"/>
    <xf numFmtId="164" fontId="0" fillId="0" borderId="27" xfId="3" applyNumberFormat="1" applyFont="1" applyFill="1" applyBorder="1"/>
    <xf numFmtId="164" fontId="0" fillId="0" borderId="27" xfId="1" applyNumberFormat="1" applyFont="1" applyBorder="1"/>
    <xf numFmtId="164" fontId="0" fillId="2" borderId="27" xfId="1" applyNumberFormat="1" applyFont="1" applyFill="1" applyBorder="1"/>
    <xf numFmtId="164" fontId="4" fillId="2" borderId="27" xfId="1" applyNumberFormat="1" applyFont="1" applyFill="1" applyBorder="1"/>
    <xf numFmtId="164" fontId="4" fillId="0" borderId="27" xfId="1" applyNumberFormat="1" applyFont="1" applyBorder="1"/>
    <xf numFmtId="164" fontId="1" fillId="0" borderId="27" xfId="1" applyNumberFormat="1" applyFont="1" applyBorder="1"/>
    <xf numFmtId="0" fontId="4" fillId="0" borderId="32" xfId="0" applyFont="1" applyBorder="1" applyAlignment="1">
      <alignment horizontal="left"/>
    </xf>
    <xf numFmtId="164" fontId="4" fillId="0" borderId="27" xfId="1" applyNumberFormat="1" applyFont="1" applyFill="1" applyBorder="1"/>
    <xf numFmtId="164" fontId="4" fillId="2" borderId="34" xfId="1" applyNumberFormat="1" applyFont="1" applyFill="1" applyBorder="1"/>
    <xf numFmtId="164" fontId="0" fillId="2" borderId="29" xfId="1" applyNumberFormat="1" applyFont="1" applyFill="1" applyBorder="1"/>
    <xf numFmtId="164" fontId="0" fillId="2" borderId="34" xfId="1" applyNumberFormat="1" applyFont="1" applyFill="1" applyBorder="1"/>
    <xf numFmtId="164" fontId="4" fillId="2" borderId="36" xfId="1" applyNumberFormat="1" applyFont="1" applyFill="1" applyBorder="1"/>
    <xf numFmtId="0" fontId="4" fillId="2" borderId="1" xfId="0" applyFont="1" applyFill="1" applyBorder="1" applyAlignment="1">
      <alignment horizontal="center"/>
    </xf>
    <xf numFmtId="10" fontId="1" fillId="2" borderId="3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9" fontId="4" fillId="2" borderId="4" xfId="2" applyFont="1" applyFill="1" applyBorder="1" applyAlignment="1">
      <alignment horizontal="left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2" borderId="4" xfId="0" applyFont="1" applyFill="1" applyBorder="1"/>
    <xf numFmtId="0" fontId="4" fillId="2" borderId="5" xfId="0" applyFont="1" applyFill="1" applyBorder="1"/>
    <xf numFmtId="10" fontId="1" fillId="0" borderId="1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/>
    </xf>
    <xf numFmtId="42" fontId="4" fillId="3" borderId="42" xfId="0" applyNumberFormat="1" applyFont="1" applyFill="1" applyBorder="1" applyAlignment="1">
      <alignment horizontal="right"/>
    </xf>
    <xf numFmtId="42" fontId="4" fillId="3" borderId="43" xfId="0" applyNumberFormat="1" applyFont="1" applyFill="1" applyBorder="1" applyAlignment="1">
      <alignment horizontal="right"/>
    </xf>
    <xf numFmtId="164" fontId="3" fillId="0" borderId="0" xfId="0" applyNumberFormat="1" applyFont="1"/>
    <xf numFmtId="44" fontId="3" fillId="0" borderId="0" xfId="0" applyNumberFormat="1" applyFont="1" applyAlignment="1">
      <alignment horizontal="center"/>
    </xf>
    <xf numFmtId="165" fontId="21" fillId="0" borderId="0" xfId="2" applyNumberFormat="1" applyFont="1"/>
    <xf numFmtId="164" fontId="0" fillId="0" borderId="5" xfId="1" applyNumberFormat="1" applyFont="1" applyBorder="1"/>
    <xf numFmtId="164" fontId="0" fillId="0" borderId="6" xfId="1" applyNumberFormat="1" applyFont="1" applyBorder="1"/>
    <xf numFmtId="164" fontId="4" fillId="2" borderId="1" xfId="3" applyNumberFormat="1" applyFont="1" applyFill="1" applyBorder="1"/>
    <xf numFmtId="164" fontId="4" fillId="2" borderId="27" xfId="3" applyNumberFormat="1" applyFont="1" applyFill="1" applyBorder="1"/>
    <xf numFmtId="9" fontId="1" fillId="2" borderId="3" xfId="4" applyFont="1" applyFill="1" applyBorder="1" applyAlignment="1">
      <alignment horizontal="right"/>
    </xf>
    <xf numFmtId="49" fontId="29" fillId="0" borderId="0" xfId="0" applyNumberFormat="1" applyFont="1" applyAlignment="1">
      <alignment horizontal="left"/>
    </xf>
    <xf numFmtId="0" fontId="30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6" fontId="0" fillId="0" borderId="0" xfId="0" applyNumberFormat="1" applyAlignment="1">
      <alignment horizontal="center" vertical="center"/>
    </xf>
    <xf numFmtId="14" fontId="0" fillId="0" borderId="0" xfId="0" applyNumberFormat="1"/>
    <xf numFmtId="2" fontId="0" fillId="0" borderId="0" xfId="0" applyNumberFormat="1"/>
    <xf numFmtId="166" fontId="0" fillId="0" borderId="0" xfId="0" applyNumberFormat="1"/>
    <xf numFmtId="167" fontId="0" fillId="0" borderId="0" xfId="0" applyNumberFormat="1" applyAlignment="1">
      <alignment horizontal="center" vertical="center"/>
    </xf>
    <xf numFmtId="0" fontId="2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6" fillId="0" borderId="0" xfId="7" applyBorder="1"/>
    <xf numFmtId="0" fontId="0" fillId="0" borderId="0" xfId="0" applyAlignment="1">
      <alignment horizontal="center"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wrapText="1"/>
    </xf>
    <xf numFmtId="0" fontId="16" fillId="0" borderId="0" xfId="7" applyBorder="1" applyAlignment="1">
      <alignment vertical="center"/>
    </xf>
    <xf numFmtId="0" fontId="25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7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4" fillId="0" borderId="35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30" xfId="0" applyFont="1" applyBorder="1"/>
    <xf numFmtId="0" fontId="5" fillId="0" borderId="3" xfId="0" applyFont="1" applyBorder="1"/>
    <xf numFmtId="0" fontId="4" fillId="2" borderId="30" xfId="0" applyFont="1" applyFill="1" applyBorder="1"/>
    <xf numFmtId="0" fontId="4" fillId="2" borderId="3" xfId="0" applyFont="1" applyFill="1" applyBorder="1"/>
    <xf numFmtId="0" fontId="4" fillId="0" borderId="30" xfId="0" applyFont="1" applyBorder="1"/>
    <xf numFmtId="0" fontId="4" fillId="0" borderId="3" xfId="0" applyFont="1" applyBorder="1"/>
    <xf numFmtId="0" fontId="4" fillId="2" borderId="30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1" fillId="0" borderId="30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0" fillId="0" borderId="30" xfId="0" applyBorder="1" applyAlignment="1">
      <alignment horizontal="right"/>
    </xf>
    <xf numFmtId="0" fontId="0" fillId="0" borderId="3" xfId="0" applyBorder="1" applyAlignment="1">
      <alignment horizontal="right"/>
    </xf>
    <xf numFmtId="164" fontId="4" fillId="3" borderId="38" xfId="1" applyNumberFormat="1" applyFont="1" applyFill="1" applyBorder="1" applyAlignment="1">
      <alignment horizontal="center"/>
    </xf>
    <xf numFmtId="164" fontId="4" fillId="3" borderId="41" xfId="1" applyNumberFormat="1" applyFont="1" applyFill="1" applyBorder="1" applyAlignment="1">
      <alignment horizontal="center"/>
    </xf>
    <xf numFmtId="42" fontId="4" fillId="3" borderId="37" xfId="0" applyNumberFormat="1" applyFont="1" applyFill="1" applyBorder="1" applyAlignment="1">
      <alignment horizontal="right"/>
    </xf>
    <xf numFmtId="42" fontId="4" fillId="3" borderId="5" xfId="0" applyNumberFormat="1" applyFont="1" applyFill="1" applyBorder="1" applyAlignment="1">
      <alignment horizontal="right"/>
    </xf>
    <xf numFmtId="42" fontId="4" fillId="3" borderId="39" xfId="0" applyNumberFormat="1" applyFont="1" applyFill="1" applyBorder="1" applyAlignment="1">
      <alignment horizontal="right"/>
    </xf>
    <xf numFmtId="42" fontId="4" fillId="3" borderId="40" xfId="0" applyNumberFormat="1" applyFont="1" applyFill="1" applyBorder="1" applyAlignment="1">
      <alignment horizontal="right"/>
    </xf>
    <xf numFmtId="0" fontId="4" fillId="0" borderId="3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3" borderId="2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" fillId="2" borderId="30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20" fillId="0" borderId="0" xfId="0" applyFont="1" applyAlignment="1">
      <alignment horizontal="left"/>
    </xf>
    <xf numFmtId="0" fontId="4" fillId="2" borderId="33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9" fillId="0" borderId="0" xfId="7" applyFont="1" applyAlignment="1">
      <alignment horizontal="center"/>
    </xf>
  </cellXfs>
  <cellStyles count="8">
    <cellStyle name="Comma 2" xfId="6" xr:uid="{1B2B807F-B3EA-4027-B1F8-6C7F7889F3A1}"/>
    <cellStyle name="Currency" xfId="1" builtinId="4"/>
    <cellStyle name="Currency 2" xfId="3" xr:uid="{00000000-0005-0000-0000-000001000000}"/>
    <cellStyle name="Hyperlink" xfId="7" builtinId="8"/>
    <cellStyle name="Normal" xfId="0" builtinId="0"/>
    <cellStyle name="Normal 2" xfId="5" xr:uid="{90636D81-B5F4-4D54-9D78-DD9D43D45CAE}"/>
    <cellStyle name="Percent" xfId="2" builtinId="5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16</xdr:col>
      <xdr:colOff>38100</xdr:colOff>
      <xdr:row>44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90500"/>
          <a:ext cx="9782175" cy="7115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152400</xdr:rowOff>
    </xdr:from>
    <xdr:to>
      <xdr:col>16</xdr:col>
      <xdr:colOff>57150</xdr:colOff>
      <xdr:row>89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771"/>
        <a:stretch/>
      </xdr:blipFill>
      <xdr:spPr>
        <a:xfrm>
          <a:off x="0" y="7305675"/>
          <a:ext cx="9810750" cy="7267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5</xdr:col>
          <xdr:colOff>400050</xdr:colOff>
          <xdr:row>23</xdr:row>
          <xdr:rowOff>304800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r.ucf.edu/document/payroll-guidelines/" TargetMode="External"/><Relationship Id="rId1" Type="http://schemas.openxmlformats.org/officeDocument/2006/relationships/hyperlink" Target="https://studentaccounts.ucf.edu/tf-gradu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fa.ucf.edu/wp-content/uploads/sites/2/Travel_Reference_Guide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602"/>
  <sheetViews>
    <sheetView tabSelected="1" topLeftCell="A20" zoomScale="90" zoomScaleNormal="90" workbookViewId="0">
      <selection activeCell="G62" sqref="G62"/>
    </sheetView>
  </sheetViews>
  <sheetFormatPr defaultRowHeight="12.5" x14ac:dyDescent="0.25"/>
  <cols>
    <col min="1" max="1" width="15.1796875" customWidth="1"/>
    <col min="2" max="2" width="35.26953125" bestFit="1" customWidth="1"/>
    <col min="3" max="3" width="7.7265625" bestFit="1" customWidth="1"/>
    <col min="4" max="4" width="8.81640625" bestFit="1" customWidth="1"/>
    <col min="5" max="7" width="12.81640625" style="7" customWidth="1"/>
    <col min="8" max="8" width="12.81640625" customWidth="1"/>
    <col min="9" max="9" width="5.7265625" customWidth="1"/>
    <col min="10" max="10" width="12.54296875" customWidth="1"/>
    <col min="11" max="11" width="10.453125" customWidth="1"/>
    <col min="12" max="12" width="14.54296875" bestFit="1" customWidth="1"/>
    <col min="13" max="13" width="10.7265625" bestFit="1" customWidth="1"/>
    <col min="14" max="14" width="12.453125" customWidth="1"/>
    <col min="15" max="15" width="12.1796875" customWidth="1"/>
    <col min="16" max="16" width="12.26953125" customWidth="1"/>
    <col min="18" max="20" width="11.453125" customWidth="1"/>
  </cols>
  <sheetData>
    <row r="1" spans="1:20" ht="14" x14ac:dyDescent="0.3">
      <c r="A1" s="155" t="s">
        <v>80</v>
      </c>
      <c r="B1" s="155"/>
      <c r="C1" s="155"/>
      <c r="D1" s="155"/>
      <c r="E1" s="155"/>
      <c r="F1" s="155"/>
      <c r="G1" s="155"/>
      <c r="H1" s="155"/>
    </row>
    <row r="2" spans="1:20" ht="13" x14ac:dyDescent="0.25">
      <c r="A2" s="40" t="s">
        <v>72</v>
      </c>
      <c r="B2" s="71"/>
      <c r="C2" s="71"/>
      <c r="D2" s="71"/>
      <c r="E2" s="71"/>
      <c r="F2" s="71"/>
      <c r="G2" s="71"/>
      <c r="H2" s="71"/>
    </row>
    <row r="3" spans="1:20" ht="13" x14ac:dyDescent="0.25">
      <c r="A3" s="40" t="s">
        <v>75</v>
      </c>
      <c r="B3" s="71"/>
      <c r="C3" s="40" t="s">
        <v>93</v>
      </c>
      <c r="E3" s="70"/>
      <c r="F3" s="70"/>
      <c r="G3" s="70"/>
    </row>
    <row r="4" spans="1:20" ht="12.75" customHeight="1" x14ac:dyDescent="0.25">
      <c r="A4" s="42" t="s">
        <v>34</v>
      </c>
      <c r="B4" s="72"/>
      <c r="C4" s="72"/>
      <c r="D4" s="72"/>
      <c r="E4" s="72"/>
      <c r="F4" s="72"/>
      <c r="G4" s="72"/>
      <c r="H4" s="72"/>
    </row>
    <row r="5" spans="1:20" ht="12.75" customHeight="1" x14ac:dyDescent="0.25">
      <c r="A5" s="42" t="s">
        <v>73</v>
      </c>
      <c r="B5" s="72"/>
      <c r="C5" s="72"/>
      <c r="D5" s="72"/>
      <c r="E5" s="72"/>
      <c r="F5" s="72"/>
      <c r="G5" s="72"/>
      <c r="H5" s="72"/>
      <c r="N5" s="36"/>
    </row>
    <row r="6" spans="1:20" ht="16" thickBot="1" x14ac:dyDescent="0.3">
      <c r="E6"/>
      <c r="F6"/>
      <c r="G6"/>
      <c r="N6" s="36"/>
    </row>
    <row r="7" spans="1:20" ht="15.5" x14ac:dyDescent="0.3">
      <c r="A7" s="185" t="s">
        <v>0</v>
      </c>
      <c r="B7" s="186"/>
      <c r="C7" s="186"/>
      <c r="D7" s="186"/>
      <c r="E7" s="186"/>
      <c r="F7" s="187"/>
      <c r="G7" s="187"/>
      <c r="H7" s="188"/>
      <c r="J7" s="153" t="s">
        <v>76</v>
      </c>
      <c r="K7" s="154"/>
      <c r="L7" s="150"/>
      <c r="N7" s="74" t="s">
        <v>65</v>
      </c>
    </row>
    <row r="8" spans="1:20" ht="13" x14ac:dyDescent="0.3">
      <c r="A8" s="192" t="s">
        <v>1</v>
      </c>
      <c r="B8" s="189"/>
      <c r="C8" s="112"/>
      <c r="D8" s="110"/>
      <c r="E8" s="189" t="s">
        <v>2</v>
      </c>
      <c r="F8" s="190"/>
      <c r="G8" s="190"/>
      <c r="H8" s="191"/>
      <c r="N8" s="118" t="s">
        <v>97</v>
      </c>
    </row>
    <row r="9" spans="1:20" ht="13" x14ac:dyDescent="0.3">
      <c r="A9" s="192"/>
      <c r="B9" s="189"/>
      <c r="C9" s="113"/>
      <c r="D9" s="111"/>
      <c r="E9" s="38" t="s">
        <v>3</v>
      </c>
      <c r="F9" s="38" t="s">
        <v>95</v>
      </c>
      <c r="G9" s="38" t="s">
        <v>96</v>
      </c>
      <c r="H9" s="87" t="s">
        <v>4</v>
      </c>
      <c r="N9" s="118" t="s">
        <v>94</v>
      </c>
    </row>
    <row r="10" spans="1:20" s="1" customFormat="1" ht="13" x14ac:dyDescent="0.3">
      <c r="A10" s="192"/>
      <c r="B10" s="189"/>
      <c r="C10" s="39" t="s">
        <v>48</v>
      </c>
      <c r="D10" s="78" t="s">
        <v>49</v>
      </c>
      <c r="E10" s="39" t="s">
        <v>40</v>
      </c>
      <c r="F10" s="39" t="s">
        <v>40</v>
      </c>
      <c r="G10" s="39" t="s">
        <v>40</v>
      </c>
      <c r="H10" s="88" t="s">
        <v>40</v>
      </c>
      <c r="J10" s="170"/>
      <c r="K10" s="170"/>
      <c r="L10" s="26"/>
      <c r="M10" s="26"/>
      <c r="N10" s="41" t="s">
        <v>35</v>
      </c>
      <c r="O10" s="41" t="s">
        <v>35</v>
      </c>
      <c r="P10" s="41" t="s">
        <v>35</v>
      </c>
      <c r="R10" s="41" t="s">
        <v>50</v>
      </c>
      <c r="S10" s="41" t="s">
        <v>50</v>
      </c>
      <c r="T10" s="41" t="s">
        <v>50</v>
      </c>
    </row>
    <row r="11" spans="1:20" ht="13" x14ac:dyDescent="0.3">
      <c r="A11" s="164" t="s">
        <v>5</v>
      </c>
      <c r="B11" s="165"/>
      <c r="C11" s="64"/>
      <c r="D11" s="2"/>
      <c r="E11" s="6"/>
      <c r="F11" s="6"/>
      <c r="G11" s="6"/>
      <c r="H11" s="89"/>
      <c r="J11" s="76" t="s">
        <v>113</v>
      </c>
      <c r="K11" s="76" t="s">
        <v>36</v>
      </c>
      <c r="L11" s="76" t="s">
        <v>114</v>
      </c>
      <c r="M11" s="76" t="s">
        <v>36</v>
      </c>
      <c r="N11" s="43" t="s">
        <v>3</v>
      </c>
      <c r="O11" s="43" t="s">
        <v>95</v>
      </c>
      <c r="P11" s="43" t="s">
        <v>96</v>
      </c>
      <c r="R11" s="43" t="s">
        <v>3</v>
      </c>
      <c r="S11" s="43" t="s">
        <v>95</v>
      </c>
      <c r="T11" s="43" t="s">
        <v>96</v>
      </c>
    </row>
    <row r="12" spans="1:20" x14ac:dyDescent="0.25">
      <c r="A12" s="90"/>
      <c r="B12" s="73" t="s">
        <v>108</v>
      </c>
      <c r="C12" s="80">
        <v>0</v>
      </c>
      <c r="D12" s="114">
        <f>C12/M12</f>
        <v>0</v>
      </c>
      <c r="E12" s="27">
        <f>ROUND(L12/M12*C12,0)</f>
        <v>0</v>
      </c>
      <c r="F12" s="27">
        <f>E12*1.03</f>
        <v>0</v>
      </c>
      <c r="G12" s="27">
        <f>F12*1.03</f>
        <v>0</v>
      </c>
      <c r="H12" s="91">
        <f>SUM(E12:G12)</f>
        <v>0</v>
      </c>
      <c r="J12" s="17">
        <v>0</v>
      </c>
      <c r="K12" s="9">
        <v>9</v>
      </c>
      <c r="L12" s="17">
        <f>J12/9*12</f>
        <v>0</v>
      </c>
      <c r="M12" s="9">
        <v>12</v>
      </c>
      <c r="N12" s="125">
        <f>L12</f>
        <v>0</v>
      </c>
      <c r="O12" s="125">
        <f>N12*1.03</f>
        <v>0</v>
      </c>
      <c r="P12" s="125">
        <f>O12*1.03</f>
        <v>0</v>
      </c>
      <c r="R12" s="68" t="e">
        <f>SUM(E12/N12)</f>
        <v>#DIV/0!</v>
      </c>
      <c r="S12" s="68" t="e">
        <f>F12/O12</f>
        <v>#DIV/0!</v>
      </c>
      <c r="T12" s="68" t="e">
        <f>G12/P12</f>
        <v>#DIV/0!</v>
      </c>
    </row>
    <row r="13" spans="1:20" x14ac:dyDescent="0.25">
      <c r="A13" s="90"/>
      <c r="B13" s="79"/>
      <c r="C13" s="80">
        <v>0</v>
      </c>
      <c r="D13" s="114">
        <f t="shared" ref="D13:D15" si="0">C13/M13</f>
        <v>0</v>
      </c>
      <c r="E13" s="27">
        <f>ROUND(L13/M13*C13,0)</f>
        <v>0</v>
      </c>
      <c r="F13" s="27">
        <f t="shared" ref="F13:G15" si="1">E13*1.03</f>
        <v>0</v>
      </c>
      <c r="G13" s="27">
        <f t="shared" si="1"/>
        <v>0</v>
      </c>
      <c r="H13" s="91">
        <f t="shared" ref="H13:H15" si="2">SUM(E13:G13)</f>
        <v>0</v>
      </c>
      <c r="J13" s="17">
        <v>0</v>
      </c>
      <c r="K13" s="9">
        <v>9</v>
      </c>
      <c r="L13" s="17">
        <f t="shared" ref="L13:L15" si="3">J13/9*12</f>
        <v>0</v>
      </c>
      <c r="M13" s="9">
        <v>12</v>
      </c>
      <c r="N13" s="125">
        <f t="shared" ref="N13:N15" si="4">J13</f>
        <v>0</v>
      </c>
      <c r="O13" s="125">
        <f t="shared" ref="O13:P15" si="5">N13*1.03</f>
        <v>0</v>
      </c>
      <c r="P13" s="125">
        <f t="shared" si="5"/>
        <v>0</v>
      </c>
      <c r="R13" s="68" t="e">
        <f t="shared" ref="R13:R15" si="6">SUM(E13/N13)</f>
        <v>#DIV/0!</v>
      </c>
      <c r="S13" s="68" t="e">
        <f t="shared" ref="S13:S15" si="7">F13/O13</f>
        <v>#DIV/0!</v>
      </c>
      <c r="T13" s="68" t="e">
        <f t="shared" ref="T13:T15" si="8">G13/P13</f>
        <v>#DIV/0!</v>
      </c>
    </row>
    <row r="14" spans="1:20" x14ac:dyDescent="0.25">
      <c r="A14" s="90"/>
      <c r="B14" s="79"/>
      <c r="C14" s="80">
        <v>0</v>
      </c>
      <c r="D14" s="114">
        <f t="shared" si="0"/>
        <v>0</v>
      </c>
      <c r="E14" s="27">
        <f>ROUND(L14/M14*C14,0)</f>
        <v>0</v>
      </c>
      <c r="F14" s="27">
        <f t="shared" si="1"/>
        <v>0</v>
      </c>
      <c r="G14" s="27">
        <f t="shared" si="1"/>
        <v>0</v>
      </c>
      <c r="H14" s="91">
        <f t="shared" si="2"/>
        <v>0</v>
      </c>
      <c r="J14" s="17">
        <v>0</v>
      </c>
      <c r="K14" s="9">
        <v>9</v>
      </c>
      <c r="L14" s="17">
        <f t="shared" si="3"/>
        <v>0</v>
      </c>
      <c r="M14" s="9">
        <v>12</v>
      </c>
      <c r="N14" s="125">
        <f t="shared" si="4"/>
        <v>0</v>
      </c>
      <c r="O14" s="125">
        <f t="shared" si="5"/>
        <v>0</v>
      </c>
      <c r="P14" s="125">
        <f t="shared" si="5"/>
        <v>0</v>
      </c>
      <c r="R14" s="68" t="e">
        <f t="shared" si="6"/>
        <v>#DIV/0!</v>
      </c>
      <c r="S14" s="68" t="e">
        <f t="shared" si="7"/>
        <v>#DIV/0!</v>
      </c>
      <c r="T14" s="68" t="e">
        <f t="shared" si="8"/>
        <v>#DIV/0!</v>
      </c>
    </row>
    <row r="15" spans="1:20" x14ac:dyDescent="0.25">
      <c r="A15" s="90"/>
      <c r="B15" s="79"/>
      <c r="C15" s="80">
        <v>0</v>
      </c>
      <c r="D15" s="114">
        <f t="shared" si="0"/>
        <v>0</v>
      </c>
      <c r="E15" s="27">
        <f>ROUND(L15/M15*C15,0)</f>
        <v>0</v>
      </c>
      <c r="F15" s="27">
        <f t="shared" si="1"/>
        <v>0</v>
      </c>
      <c r="G15" s="27">
        <f t="shared" si="1"/>
        <v>0</v>
      </c>
      <c r="H15" s="91">
        <f t="shared" si="2"/>
        <v>0</v>
      </c>
      <c r="J15" s="17">
        <v>0</v>
      </c>
      <c r="K15" s="9">
        <v>9</v>
      </c>
      <c r="L15" s="17">
        <f t="shared" si="3"/>
        <v>0</v>
      </c>
      <c r="M15" s="9">
        <v>12</v>
      </c>
      <c r="N15" s="126">
        <f t="shared" si="4"/>
        <v>0</v>
      </c>
      <c r="O15" s="126">
        <f t="shared" si="5"/>
        <v>0</v>
      </c>
      <c r="P15" s="126">
        <f t="shared" si="5"/>
        <v>0</v>
      </c>
      <c r="R15" s="69" t="e">
        <f t="shared" si="6"/>
        <v>#DIV/0!</v>
      </c>
      <c r="S15" s="69" t="e">
        <f t="shared" si="7"/>
        <v>#DIV/0!</v>
      </c>
      <c r="T15" s="69" t="e">
        <f t="shared" si="8"/>
        <v>#DIV/0!</v>
      </c>
    </row>
    <row r="16" spans="1:20" x14ac:dyDescent="0.25">
      <c r="A16" s="168"/>
      <c r="B16" s="169"/>
      <c r="C16" s="80"/>
      <c r="D16" s="83"/>
      <c r="E16" s="27"/>
      <c r="F16" s="27"/>
      <c r="G16" s="27"/>
      <c r="H16" s="91"/>
      <c r="J16" s="21"/>
      <c r="K16" s="21"/>
      <c r="L16" s="21"/>
      <c r="M16" s="21"/>
    </row>
    <row r="17" spans="1:21" x14ac:dyDescent="0.25">
      <c r="A17" s="193" t="s">
        <v>30</v>
      </c>
      <c r="B17" s="194"/>
      <c r="C17" s="62"/>
      <c r="D17" s="62"/>
      <c r="E17" s="27">
        <f>ROUND(SUM(E12:E16),0)</f>
        <v>0</v>
      </c>
      <c r="F17" s="27">
        <f>ROUND(SUM(F12:F16),0)</f>
        <v>0</v>
      </c>
      <c r="G17" s="27">
        <f>ROUND(SUM(G12:G16),0)</f>
        <v>0</v>
      </c>
      <c r="H17" s="92">
        <f>SUM(E17:G17)</f>
        <v>0</v>
      </c>
      <c r="J17" s="21"/>
      <c r="K17" s="21"/>
      <c r="L17" s="21"/>
      <c r="M17" s="21"/>
      <c r="N17" s="122"/>
      <c r="O17" s="123"/>
      <c r="P17" s="37"/>
      <c r="Q17" s="124"/>
    </row>
    <row r="18" spans="1:21" ht="13" x14ac:dyDescent="0.3">
      <c r="A18" s="164" t="s">
        <v>28</v>
      </c>
      <c r="B18" s="165"/>
      <c r="C18" s="105" t="s">
        <v>82</v>
      </c>
      <c r="D18" s="2"/>
      <c r="E18" s="27"/>
      <c r="F18" s="27"/>
      <c r="G18" s="27"/>
      <c r="H18" s="93"/>
      <c r="J18" s="76" t="s">
        <v>41</v>
      </c>
      <c r="K18" s="76" t="s">
        <v>36</v>
      </c>
      <c r="L18" s="151"/>
      <c r="M18" s="26"/>
      <c r="O18" s="35"/>
    </row>
    <row r="19" spans="1:21" x14ac:dyDescent="0.25">
      <c r="A19" s="171" t="s">
        <v>33</v>
      </c>
      <c r="B19" s="172"/>
      <c r="C19" s="80">
        <v>0</v>
      </c>
      <c r="D19" s="114">
        <v>0</v>
      </c>
      <c r="E19" s="27">
        <f>ROUND(J19*D19*C19,0)</f>
        <v>0</v>
      </c>
      <c r="F19" s="27">
        <f t="shared" ref="F19:G23" si="9">E19*1.03</f>
        <v>0</v>
      </c>
      <c r="G19" s="27">
        <f t="shared" si="9"/>
        <v>0</v>
      </c>
      <c r="H19" s="93">
        <f>SUM(E19:G19)</f>
        <v>0</v>
      </c>
      <c r="J19" s="17">
        <v>57000</v>
      </c>
      <c r="K19" s="9">
        <v>12</v>
      </c>
      <c r="L19" s="21"/>
      <c r="M19" s="20"/>
      <c r="N19" s="33"/>
      <c r="O19" s="18"/>
    </row>
    <row r="20" spans="1:21" ht="13" x14ac:dyDescent="0.3">
      <c r="A20" s="168" t="s">
        <v>109</v>
      </c>
      <c r="B20" s="169"/>
      <c r="C20" s="80">
        <v>0</v>
      </c>
      <c r="D20" s="114">
        <v>0</v>
      </c>
      <c r="E20" s="27">
        <f>ROUND(J20*D20*C20,0)</f>
        <v>0</v>
      </c>
      <c r="F20" s="27">
        <f t="shared" si="9"/>
        <v>0</v>
      </c>
      <c r="G20" s="27">
        <f t="shared" si="9"/>
        <v>0</v>
      </c>
      <c r="H20" s="93">
        <f>SUM(E20:G20)</f>
        <v>0</v>
      </c>
      <c r="J20" s="17">
        <v>24000</v>
      </c>
      <c r="K20" s="9">
        <v>12</v>
      </c>
      <c r="L20" s="21"/>
      <c r="M20" s="21"/>
      <c r="N20" s="130" t="s">
        <v>112</v>
      </c>
      <c r="O20" s="130"/>
      <c r="P20" s="130"/>
      <c r="Q20" s="131"/>
      <c r="R20" s="131"/>
      <c r="S20" s="131"/>
      <c r="T20" s="131"/>
      <c r="U20" s="131"/>
    </row>
    <row r="21" spans="1:21" ht="13" x14ac:dyDescent="0.3">
      <c r="A21" s="168" t="s">
        <v>45</v>
      </c>
      <c r="B21" s="169"/>
      <c r="C21" s="80">
        <v>0</v>
      </c>
      <c r="D21" s="114">
        <v>0</v>
      </c>
      <c r="E21" s="27">
        <f>ROUND(J21*D21*C21,0)</f>
        <v>0</v>
      </c>
      <c r="F21" s="27">
        <f t="shared" si="9"/>
        <v>0</v>
      </c>
      <c r="G21" s="27">
        <f t="shared" si="9"/>
        <v>0</v>
      </c>
      <c r="H21" s="93">
        <f t="shared" ref="H21:H23" si="10">SUM(E21:G21)</f>
        <v>0</v>
      </c>
      <c r="J21" s="17">
        <v>0</v>
      </c>
      <c r="K21" s="4">
        <v>0</v>
      </c>
      <c r="L21" s="152"/>
      <c r="M21" s="21"/>
      <c r="N21" s="67" t="s">
        <v>110</v>
      </c>
      <c r="O21" s="34"/>
    </row>
    <row r="22" spans="1:21" ht="13" x14ac:dyDescent="0.3">
      <c r="A22" s="168" t="s">
        <v>46</v>
      </c>
      <c r="B22" s="169"/>
      <c r="C22" s="80">
        <v>0</v>
      </c>
      <c r="D22" s="114">
        <v>0</v>
      </c>
      <c r="E22" s="27">
        <f>ROUND(J22*D22*C22,0)</f>
        <v>0</v>
      </c>
      <c r="F22" s="27">
        <f t="shared" si="9"/>
        <v>0</v>
      </c>
      <c r="G22" s="27">
        <f t="shared" si="9"/>
        <v>0</v>
      </c>
      <c r="H22" s="93">
        <f t="shared" si="10"/>
        <v>0</v>
      </c>
      <c r="J22" s="17">
        <v>0</v>
      </c>
      <c r="K22" s="4">
        <v>0</v>
      </c>
      <c r="L22" s="152"/>
      <c r="M22" s="21"/>
      <c r="N22" s="67" t="s">
        <v>71</v>
      </c>
      <c r="O22" s="34"/>
    </row>
    <row r="23" spans="1:21" x14ac:dyDescent="0.25">
      <c r="A23" s="168" t="s">
        <v>42</v>
      </c>
      <c r="B23" s="169"/>
      <c r="C23" s="80">
        <v>0</v>
      </c>
      <c r="D23" s="114">
        <v>0</v>
      </c>
      <c r="E23" s="27">
        <f>ROUND(J23*D23*C23,0)</f>
        <v>0</v>
      </c>
      <c r="F23" s="27">
        <f t="shared" si="9"/>
        <v>0</v>
      </c>
      <c r="G23" s="27">
        <f t="shared" si="9"/>
        <v>0</v>
      </c>
      <c r="H23" s="93">
        <f t="shared" si="10"/>
        <v>0</v>
      </c>
      <c r="J23" s="17">
        <v>0</v>
      </c>
      <c r="K23" s="9">
        <v>0</v>
      </c>
      <c r="L23" s="21"/>
      <c r="M23" s="21"/>
      <c r="O23" s="34"/>
    </row>
    <row r="24" spans="1:21" ht="13" x14ac:dyDescent="0.3">
      <c r="A24" s="168"/>
      <c r="B24" s="169"/>
      <c r="C24" s="80"/>
      <c r="D24" s="83"/>
      <c r="E24" s="27"/>
      <c r="F24" s="27"/>
      <c r="G24" s="27"/>
      <c r="H24" s="93"/>
      <c r="J24" s="21"/>
      <c r="K24" s="21"/>
      <c r="L24" s="21"/>
      <c r="M24" s="21"/>
      <c r="N24" s="67" t="s">
        <v>106</v>
      </c>
      <c r="Q24" s="70" t="s">
        <v>107</v>
      </c>
    </row>
    <row r="25" spans="1:21" x14ac:dyDescent="0.25">
      <c r="A25" s="193" t="s">
        <v>47</v>
      </c>
      <c r="B25" s="194"/>
      <c r="C25" s="62"/>
      <c r="D25" s="62"/>
      <c r="E25" s="27">
        <f>ROUND(SUM(E19:E23),0)</f>
        <v>0</v>
      </c>
      <c r="F25" s="27">
        <f>ROUND(SUM(F19:F23),0)</f>
        <v>0</v>
      </c>
      <c r="G25" s="27">
        <f>ROUND(SUM(G19:G23),0)</f>
        <v>0</v>
      </c>
      <c r="H25" s="92">
        <f>SUM(E25:G25)</f>
        <v>0</v>
      </c>
      <c r="J25" s="26"/>
      <c r="K25" s="26"/>
      <c r="L25" s="26"/>
      <c r="M25" s="21"/>
      <c r="O25" s="35"/>
    </row>
    <row r="26" spans="1:21" ht="13" x14ac:dyDescent="0.3">
      <c r="A26" s="183" t="s">
        <v>29</v>
      </c>
      <c r="B26" s="184"/>
      <c r="C26" s="81"/>
      <c r="D26" s="5"/>
      <c r="E26" s="27"/>
      <c r="F26" s="27"/>
      <c r="G26" s="27"/>
      <c r="H26" s="93"/>
      <c r="J26" s="29"/>
      <c r="K26" s="20"/>
      <c r="L26" s="20"/>
      <c r="M26" s="21"/>
      <c r="N26" s="33"/>
      <c r="O26" s="18"/>
    </row>
    <row r="27" spans="1:21" x14ac:dyDescent="0.25">
      <c r="A27" s="168" t="s">
        <v>32</v>
      </c>
      <c r="B27" s="169"/>
      <c r="C27" s="129">
        <v>0.32</v>
      </c>
      <c r="D27" s="114"/>
      <c r="E27" s="27">
        <f>ROUND(E17*$C$27,0)</f>
        <v>0</v>
      </c>
      <c r="F27" s="27">
        <f>ROUND(F17*$C$27,0)</f>
        <v>0</v>
      </c>
      <c r="G27" s="27">
        <f>ROUND(G17*$C$27,0)</f>
        <v>0</v>
      </c>
      <c r="H27" s="94">
        <f>SUM(E27:G27)</f>
        <v>0</v>
      </c>
      <c r="J27" s="29"/>
      <c r="K27" s="21"/>
      <c r="L27" s="21"/>
      <c r="M27" s="21"/>
      <c r="N27" s="33"/>
      <c r="O27" s="34"/>
    </row>
    <row r="28" spans="1:21" x14ac:dyDescent="0.25">
      <c r="A28" s="171" t="s">
        <v>33</v>
      </c>
      <c r="B28" s="172"/>
      <c r="C28" s="129">
        <v>0.2</v>
      </c>
      <c r="D28" s="114"/>
      <c r="E28" s="27">
        <f>ROUND(E19*$C$28,0)</f>
        <v>0</v>
      </c>
      <c r="F28" s="27">
        <f>ROUND(F19*$C$28,0)</f>
        <v>0</v>
      </c>
      <c r="G28" s="27">
        <f>ROUND(G19*$C$28,0)</f>
        <v>0</v>
      </c>
      <c r="H28" s="94">
        <f t="shared" ref="H28:H30" si="11">SUM(E28:G28)</f>
        <v>0</v>
      </c>
      <c r="J28" s="29"/>
      <c r="K28" s="21"/>
      <c r="L28" s="21"/>
      <c r="M28" s="21"/>
      <c r="N28" s="33"/>
      <c r="O28" s="34"/>
    </row>
    <row r="29" spans="1:21" x14ac:dyDescent="0.25">
      <c r="A29" s="168" t="s">
        <v>43</v>
      </c>
      <c r="B29" s="169"/>
      <c r="C29" s="129">
        <v>0.02</v>
      </c>
      <c r="D29" s="114"/>
      <c r="E29" s="27">
        <f>ROUND((E20+E21+E22)*$C$29,0)</f>
        <v>0</v>
      </c>
      <c r="F29" s="27">
        <f>ROUND((F20+F21+F22)*$C$29,0)</f>
        <v>0</v>
      </c>
      <c r="G29" s="27">
        <f>ROUND((G20+G21+G22)*$C$29,0)</f>
        <v>0</v>
      </c>
      <c r="H29" s="94">
        <f t="shared" si="11"/>
        <v>0</v>
      </c>
      <c r="J29" s="29"/>
      <c r="K29" s="21"/>
      <c r="L29" s="21"/>
      <c r="M29" s="21"/>
      <c r="O29" s="34"/>
    </row>
    <row r="30" spans="1:21" x14ac:dyDescent="0.25">
      <c r="A30" s="168" t="s">
        <v>42</v>
      </c>
      <c r="B30" s="169"/>
      <c r="C30" s="129">
        <v>0.11</v>
      </c>
      <c r="D30" s="114"/>
      <c r="E30" s="27">
        <f>ROUND(E23*$C$30,0)</f>
        <v>0</v>
      </c>
      <c r="F30" s="27">
        <f>ROUND(F23*$C$30,0)</f>
        <v>0</v>
      </c>
      <c r="G30" s="27">
        <f>ROUND(G23*$C$30,0)</f>
        <v>0</v>
      </c>
      <c r="H30" s="94">
        <f t="shared" si="11"/>
        <v>0</v>
      </c>
      <c r="J30" s="21"/>
      <c r="K30" s="21"/>
      <c r="L30" s="21"/>
      <c r="M30" s="21"/>
      <c r="N30" s="33"/>
    </row>
    <row r="31" spans="1:21" x14ac:dyDescent="0.25">
      <c r="A31" s="168"/>
      <c r="B31" s="169"/>
      <c r="C31" s="106"/>
      <c r="D31" s="114"/>
      <c r="E31" s="11"/>
      <c r="F31" s="11"/>
      <c r="G31" s="11"/>
      <c r="H31" s="94"/>
      <c r="J31" s="21"/>
      <c r="K31" s="21"/>
      <c r="L31" s="21"/>
      <c r="O31" s="19"/>
    </row>
    <row r="32" spans="1:21" x14ac:dyDescent="0.25">
      <c r="A32" s="193" t="s">
        <v>31</v>
      </c>
      <c r="B32" s="194"/>
      <c r="C32" s="63"/>
      <c r="D32" s="62"/>
      <c r="E32" s="11">
        <f>ROUND(SUM(E27:E30),0)</f>
        <v>0</v>
      </c>
      <c r="F32" s="11">
        <f>ROUND(SUM(F27:F30),0)</f>
        <v>0</v>
      </c>
      <c r="G32" s="11">
        <f>ROUND(SUM(G27:G30),0)</f>
        <v>0</v>
      </c>
      <c r="H32" s="95">
        <f>SUM(E32:G32)</f>
        <v>0</v>
      </c>
      <c r="J32" s="21"/>
      <c r="K32" s="21"/>
      <c r="L32" s="21"/>
      <c r="O32" s="25"/>
    </row>
    <row r="33" spans="1:22" ht="13" x14ac:dyDescent="0.3">
      <c r="A33" s="162" t="s">
        <v>6</v>
      </c>
      <c r="B33" s="163"/>
      <c r="C33" s="64"/>
      <c r="D33" s="64"/>
      <c r="E33" s="12">
        <f>ROUND(E32+E25+E17,0)</f>
        <v>0</v>
      </c>
      <c r="F33" s="12">
        <f>ROUND(F32+F25+F17,0)</f>
        <v>0</v>
      </c>
      <c r="G33" s="12">
        <f>ROUND(G32+G25+G17,0)</f>
        <v>0</v>
      </c>
      <c r="H33" s="96">
        <f>SUM(E33:G33)</f>
        <v>0</v>
      </c>
      <c r="J33" s="22"/>
      <c r="K33" s="22"/>
      <c r="L33" s="22"/>
      <c r="M33" s="22"/>
    </row>
    <row r="34" spans="1:22" ht="13" x14ac:dyDescent="0.3">
      <c r="A34" s="160"/>
      <c r="B34" s="161"/>
      <c r="C34" s="64"/>
      <c r="D34" s="2"/>
      <c r="E34" s="12"/>
      <c r="F34" s="12"/>
      <c r="G34" s="12"/>
      <c r="H34" s="97"/>
      <c r="J34" s="22"/>
      <c r="K34" s="22"/>
      <c r="L34" s="22"/>
      <c r="M34" s="22"/>
    </row>
    <row r="35" spans="1:22" ht="13" x14ac:dyDescent="0.3">
      <c r="A35" s="162" t="s">
        <v>7</v>
      </c>
      <c r="B35" s="163"/>
      <c r="C35" s="64"/>
      <c r="D35" s="64"/>
      <c r="E35" s="11"/>
      <c r="F35" s="11"/>
      <c r="G35" s="11"/>
      <c r="H35" s="95"/>
      <c r="J35" s="21"/>
      <c r="K35" s="22"/>
      <c r="L35" s="22"/>
      <c r="M35" s="22"/>
    </row>
    <row r="36" spans="1:22" ht="13" x14ac:dyDescent="0.3">
      <c r="A36" s="168" t="s">
        <v>101</v>
      </c>
      <c r="B36" s="169"/>
      <c r="C36" s="62"/>
      <c r="D36" s="4"/>
      <c r="E36" s="27">
        <v>0</v>
      </c>
      <c r="F36" s="27">
        <v>0</v>
      </c>
      <c r="G36" s="27">
        <v>0</v>
      </c>
      <c r="H36" s="91">
        <f>SUM(E36:G36)</f>
        <v>0</v>
      </c>
      <c r="N36" s="31" t="s">
        <v>104</v>
      </c>
    </row>
    <row r="37" spans="1:22" ht="13" x14ac:dyDescent="0.3">
      <c r="A37" s="168" t="s">
        <v>102</v>
      </c>
      <c r="B37" s="169"/>
      <c r="C37" s="62"/>
      <c r="D37" s="4"/>
      <c r="E37" s="27">
        <v>0</v>
      </c>
      <c r="F37" s="27">
        <v>0</v>
      </c>
      <c r="G37" s="27">
        <v>0</v>
      </c>
      <c r="H37" s="91">
        <f>SUM(E37:G37)</f>
        <v>0</v>
      </c>
      <c r="N37" s="31" t="s">
        <v>105</v>
      </c>
    </row>
    <row r="38" spans="1:22" ht="13" x14ac:dyDescent="0.3">
      <c r="A38" s="166" t="s">
        <v>103</v>
      </c>
      <c r="B38" s="167"/>
      <c r="C38" s="65"/>
      <c r="D38" s="115"/>
      <c r="E38" s="127">
        <f>ROUND(SUM(E36:E37),0)</f>
        <v>0</v>
      </c>
      <c r="F38" s="127">
        <f t="shared" ref="F38:G38" si="12">ROUND(SUM(F36:F37),0)</f>
        <v>0</v>
      </c>
      <c r="G38" s="127">
        <f t="shared" si="12"/>
        <v>0</v>
      </c>
      <c r="H38" s="128">
        <f>SUM(E38:G38)</f>
        <v>0</v>
      </c>
    </row>
    <row r="39" spans="1:22" ht="13" x14ac:dyDescent="0.3">
      <c r="A39" s="164"/>
      <c r="B39" s="165"/>
      <c r="C39" s="64"/>
      <c r="D39" s="2"/>
      <c r="E39" s="11"/>
      <c r="F39" s="11"/>
      <c r="G39" s="11"/>
      <c r="H39" s="94"/>
      <c r="J39" s="21"/>
      <c r="K39" s="22"/>
      <c r="L39" s="22"/>
      <c r="M39" s="22"/>
    </row>
    <row r="40" spans="1:22" ht="13" x14ac:dyDescent="0.3">
      <c r="A40" s="164" t="s">
        <v>8</v>
      </c>
      <c r="B40" s="165"/>
      <c r="C40" s="105" t="s">
        <v>82</v>
      </c>
      <c r="D40" s="2"/>
      <c r="E40" s="11"/>
      <c r="F40" s="11"/>
      <c r="G40" s="11"/>
      <c r="H40" s="94"/>
      <c r="J40" s="21"/>
      <c r="K40" s="21"/>
      <c r="L40" s="21"/>
      <c r="M40" s="21"/>
    </row>
    <row r="41" spans="1:22" x14ac:dyDescent="0.25">
      <c r="A41" s="168" t="s">
        <v>13</v>
      </c>
      <c r="B41" s="169"/>
      <c r="C41" s="62">
        <f>'Travel Budget Example'!A14</f>
        <v>0</v>
      </c>
      <c r="D41" s="4"/>
      <c r="E41" s="11">
        <f>ROUND('Travel Budget Example'!D14,0)</f>
        <v>0</v>
      </c>
      <c r="F41" s="11">
        <f>E41</f>
        <v>0</v>
      </c>
      <c r="G41" s="11">
        <f>F41</f>
        <v>0</v>
      </c>
      <c r="H41" s="98">
        <f>SUM(E41:G41)</f>
        <v>0</v>
      </c>
      <c r="J41" s="195" t="s">
        <v>100</v>
      </c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</row>
    <row r="42" spans="1:22" x14ac:dyDescent="0.25">
      <c r="A42" s="168" t="s">
        <v>14</v>
      </c>
      <c r="B42" s="169"/>
      <c r="C42" s="62">
        <f>'Travel Budget Example'!A28</f>
        <v>0</v>
      </c>
      <c r="D42" s="4"/>
      <c r="E42" s="11">
        <f>ROUND('Travel Budget Example'!D28,0)</f>
        <v>0</v>
      </c>
      <c r="F42" s="11">
        <f>E42</f>
        <v>0</v>
      </c>
      <c r="G42" s="11">
        <f>F42</f>
        <v>0</v>
      </c>
      <c r="H42" s="98">
        <f>SUM(E42:G42)</f>
        <v>0</v>
      </c>
      <c r="J42" s="21"/>
      <c r="K42" s="21"/>
      <c r="L42" s="21"/>
      <c r="M42" s="21"/>
    </row>
    <row r="43" spans="1:22" ht="13" x14ac:dyDescent="0.3">
      <c r="A43" s="166" t="s">
        <v>25</v>
      </c>
      <c r="B43" s="167"/>
      <c r="C43" s="65"/>
      <c r="D43" s="115"/>
      <c r="E43" s="12">
        <f>ROUND(SUM(E41:E42),0)</f>
        <v>0</v>
      </c>
      <c r="F43" s="12">
        <f>ROUND(SUM(F41:F42),0)</f>
        <v>0</v>
      </c>
      <c r="G43" s="12">
        <f>ROUND(SUM(G41:G42),0)</f>
        <v>0</v>
      </c>
      <c r="H43" s="96">
        <f>SUM(E43:G43)</f>
        <v>0</v>
      </c>
      <c r="J43" s="22"/>
      <c r="K43" s="22"/>
      <c r="L43" s="22"/>
      <c r="M43" s="22"/>
    </row>
    <row r="44" spans="1:22" ht="13" x14ac:dyDescent="0.3">
      <c r="A44" s="158"/>
      <c r="B44" s="159"/>
      <c r="C44" s="65"/>
      <c r="D44" s="116"/>
      <c r="E44" s="12"/>
      <c r="F44" s="12"/>
      <c r="G44" s="12"/>
      <c r="H44" s="97"/>
      <c r="J44" s="22"/>
      <c r="K44" s="22"/>
      <c r="L44" s="22"/>
      <c r="M44" s="22"/>
    </row>
    <row r="45" spans="1:22" ht="12.75" customHeight="1" x14ac:dyDescent="0.3">
      <c r="A45" s="164" t="s">
        <v>9</v>
      </c>
      <c r="B45" s="165"/>
      <c r="C45" s="64"/>
      <c r="D45" s="2"/>
      <c r="E45" s="11"/>
      <c r="F45" s="11"/>
      <c r="G45" s="11"/>
      <c r="H45" s="94"/>
      <c r="J45" s="21"/>
      <c r="K45" s="21"/>
      <c r="L45" s="21"/>
      <c r="M45" s="21"/>
      <c r="N45" s="31" t="s">
        <v>60</v>
      </c>
    </row>
    <row r="46" spans="1:22" ht="12.75" customHeight="1" x14ac:dyDescent="0.3">
      <c r="A46" s="168" t="s">
        <v>15</v>
      </c>
      <c r="B46" s="169"/>
      <c r="C46" s="62"/>
      <c r="D46" s="4"/>
      <c r="E46" s="11">
        <v>0</v>
      </c>
      <c r="F46" s="11">
        <v>0</v>
      </c>
      <c r="G46" s="11">
        <v>0</v>
      </c>
      <c r="H46" s="94">
        <f>SUM(E46:G46)</f>
        <v>0</v>
      </c>
      <c r="J46" s="21"/>
      <c r="K46" s="21"/>
      <c r="L46" s="21"/>
      <c r="M46" s="21"/>
      <c r="N46" s="31" t="s">
        <v>61</v>
      </c>
    </row>
    <row r="47" spans="1:22" ht="12.75" customHeight="1" x14ac:dyDescent="0.3">
      <c r="A47" s="168" t="s">
        <v>16</v>
      </c>
      <c r="B47" s="169"/>
      <c r="C47" s="62"/>
      <c r="D47" s="4"/>
      <c r="E47" s="11">
        <v>0</v>
      </c>
      <c r="F47" s="11">
        <v>0</v>
      </c>
      <c r="G47" s="11">
        <v>0</v>
      </c>
      <c r="H47" s="94">
        <f t="shared" ref="H47:H50" si="13">SUM(E47:G47)</f>
        <v>0</v>
      </c>
      <c r="J47" s="21"/>
      <c r="K47" s="21"/>
      <c r="L47" s="21"/>
      <c r="M47" s="21"/>
      <c r="N47" s="31" t="s">
        <v>62</v>
      </c>
    </row>
    <row r="48" spans="1:22" ht="12.75" customHeight="1" x14ac:dyDescent="0.3">
      <c r="A48" s="168" t="s">
        <v>17</v>
      </c>
      <c r="B48" s="169"/>
      <c r="C48" s="62"/>
      <c r="D48" s="4"/>
      <c r="E48" s="11">
        <v>0</v>
      </c>
      <c r="F48" s="11">
        <v>0</v>
      </c>
      <c r="G48" s="11">
        <v>0</v>
      </c>
      <c r="H48" s="94">
        <f t="shared" si="13"/>
        <v>0</v>
      </c>
      <c r="J48" s="21"/>
      <c r="K48" s="21"/>
      <c r="L48" s="21"/>
      <c r="M48" s="21"/>
      <c r="N48" s="31" t="s">
        <v>63</v>
      </c>
    </row>
    <row r="49" spans="1:23" ht="12.75" customHeight="1" x14ac:dyDescent="0.3">
      <c r="A49" s="168" t="s">
        <v>18</v>
      </c>
      <c r="B49" s="169"/>
      <c r="C49" s="62"/>
      <c r="D49" s="4"/>
      <c r="E49" s="11">
        <v>0</v>
      </c>
      <c r="F49" s="11">
        <v>0</v>
      </c>
      <c r="G49" s="11">
        <v>0</v>
      </c>
      <c r="H49" s="94">
        <f t="shared" si="13"/>
        <v>0</v>
      </c>
      <c r="J49" s="21"/>
      <c r="K49" s="21"/>
      <c r="L49" s="21"/>
      <c r="M49" s="21"/>
      <c r="N49" s="31" t="s">
        <v>64</v>
      </c>
    </row>
    <row r="50" spans="1:23" ht="12.75" customHeight="1" x14ac:dyDescent="0.25">
      <c r="A50" s="168" t="s">
        <v>19</v>
      </c>
      <c r="B50" s="169"/>
      <c r="C50" s="62"/>
      <c r="D50" s="4"/>
      <c r="E50" s="11">
        <v>0</v>
      </c>
      <c r="F50" s="11">
        <v>0</v>
      </c>
      <c r="G50" s="11">
        <v>0</v>
      </c>
      <c r="H50" s="94">
        <f t="shared" si="13"/>
        <v>0</v>
      </c>
      <c r="J50" s="21"/>
      <c r="K50" s="21"/>
      <c r="L50" s="21"/>
      <c r="M50" s="21"/>
    </row>
    <row r="51" spans="1:23" ht="12.75" customHeight="1" x14ac:dyDescent="0.3">
      <c r="A51" s="166" t="s">
        <v>24</v>
      </c>
      <c r="B51" s="167"/>
      <c r="C51" s="65"/>
      <c r="D51" s="115"/>
      <c r="E51" s="12">
        <f>SUM(E46:E50)</f>
        <v>0</v>
      </c>
      <c r="F51" s="12">
        <f>SUM(F46:F50)</f>
        <v>0</v>
      </c>
      <c r="G51" s="12">
        <f>SUM(G46:G50)</f>
        <v>0</v>
      </c>
      <c r="H51" s="95">
        <f>SUM(E51:G51)</f>
        <v>0</v>
      </c>
      <c r="J51" s="22"/>
      <c r="K51" s="21"/>
      <c r="L51" s="21"/>
      <c r="M51" s="21"/>
      <c r="N51" s="61"/>
    </row>
    <row r="52" spans="1:23" ht="12.75" customHeight="1" x14ac:dyDescent="0.3">
      <c r="A52" s="158"/>
      <c r="B52" s="159"/>
      <c r="C52" s="65"/>
      <c r="D52" s="116"/>
      <c r="E52" s="12"/>
      <c r="F52" s="12"/>
      <c r="G52" s="12"/>
      <c r="H52" s="97"/>
      <c r="J52" s="22"/>
      <c r="K52" s="21"/>
      <c r="L52" s="21"/>
      <c r="M52" s="21"/>
    </row>
    <row r="53" spans="1:23" ht="13" x14ac:dyDescent="0.3">
      <c r="A53" s="183" t="s">
        <v>10</v>
      </c>
      <c r="B53" s="184"/>
      <c r="C53" s="107"/>
      <c r="D53" s="5"/>
      <c r="E53" s="11"/>
      <c r="F53" s="11"/>
      <c r="G53" s="11"/>
      <c r="H53" s="94"/>
      <c r="J53" s="21"/>
      <c r="K53" s="21"/>
      <c r="L53" s="21"/>
      <c r="M53" s="21"/>
    </row>
    <row r="54" spans="1:23" x14ac:dyDescent="0.25">
      <c r="A54" s="168" t="s">
        <v>20</v>
      </c>
      <c r="B54" s="169"/>
      <c r="C54" s="62"/>
      <c r="D54" s="4"/>
      <c r="E54" s="11">
        <v>0</v>
      </c>
      <c r="F54" s="11">
        <v>0</v>
      </c>
      <c r="G54" s="11">
        <v>0</v>
      </c>
      <c r="H54" s="94">
        <f>SUM(E54:G54)</f>
        <v>0</v>
      </c>
      <c r="J54" s="21"/>
      <c r="K54" s="21"/>
      <c r="L54" s="21"/>
      <c r="M54" s="21"/>
    </row>
    <row r="55" spans="1:23" x14ac:dyDescent="0.25">
      <c r="A55" s="168" t="s">
        <v>44</v>
      </c>
      <c r="B55" s="169"/>
      <c r="C55" s="62"/>
      <c r="D55" s="4"/>
      <c r="E55" s="11">
        <v>0</v>
      </c>
      <c r="F55" s="11">
        <v>0</v>
      </c>
      <c r="G55" s="11">
        <v>0</v>
      </c>
      <c r="H55" s="94">
        <f>SUM(E55:G55)</f>
        <v>0</v>
      </c>
      <c r="J55" s="21"/>
      <c r="K55" s="21"/>
      <c r="L55" s="21"/>
      <c r="M55" s="21"/>
    </row>
    <row r="56" spans="1:23" x14ac:dyDescent="0.25">
      <c r="A56" s="168" t="s">
        <v>21</v>
      </c>
      <c r="B56" s="169"/>
      <c r="C56" s="62"/>
      <c r="D56" s="4"/>
      <c r="E56" s="11">
        <v>0</v>
      </c>
      <c r="F56" s="11">
        <v>0</v>
      </c>
      <c r="G56" s="11">
        <v>0</v>
      </c>
      <c r="H56" s="94">
        <f>SUM(E56:G56)</f>
        <v>0</v>
      </c>
      <c r="J56" s="21"/>
      <c r="K56" s="21"/>
      <c r="L56" s="21"/>
      <c r="M56" s="21"/>
    </row>
    <row r="57" spans="1:23" x14ac:dyDescent="0.25">
      <c r="A57" s="168" t="s">
        <v>22</v>
      </c>
      <c r="B57" s="169"/>
      <c r="C57" s="62"/>
      <c r="D57" s="4"/>
      <c r="E57" s="11">
        <v>0</v>
      </c>
      <c r="F57" s="11">
        <v>0</v>
      </c>
      <c r="G57" s="11">
        <v>0</v>
      </c>
      <c r="H57" s="94">
        <f t="shared" ref="H57:H59" si="14">SUM(E57:G57)</f>
        <v>0</v>
      </c>
      <c r="J57" s="76" t="s">
        <v>37</v>
      </c>
      <c r="K57" s="76" t="s">
        <v>38</v>
      </c>
      <c r="L57" s="151"/>
      <c r="M57" s="21"/>
      <c r="N57" s="118" t="s">
        <v>91</v>
      </c>
    </row>
    <row r="58" spans="1:23" ht="13" x14ac:dyDescent="0.3">
      <c r="A58" s="168" t="s">
        <v>27</v>
      </c>
      <c r="B58" s="169"/>
      <c r="C58" s="62">
        <f>C20</f>
        <v>0</v>
      </c>
      <c r="D58" s="4"/>
      <c r="E58" s="30">
        <f>ROUND((J58*1)*K58*C58,0)</f>
        <v>0</v>
      </c>
      <c r="F58" s="30">
        <f>E58</f>
        <v>0</v>
      </c>
      <c r="G58" s="30">
        <f>F58</f>
        <v>0</v>
      </c>
      <c r="H58" s="94">
        <f t="shared" si="14"/>
        <v>0</v>
      </c>
      <c r="J58" s="16">
        <f>369.65*1.05</f>
        <v>388.13249999999999</v>
      </c>
      <c r="K58" s="9">
        <v>24</v>
      </c>
      <c r="L58" s="21"/>
      <c r="M58" s="23"/>
      <c r="N58" s="31" t="s">
        <v>90</v>
      </c>
      <c r="W58" s="70" t="s">
        <v>74</v>
      </c>
    </row>
    <row r="59" spans="1:23" ht="13" x14ac:dyDescent="0.3">
      <c r="A59" s="168" t="s">
        <v>77</v>
      </c>
      <c r="B59" s="169"/>
      <c r="C59" s="63"/>
      <c r="D59" s="4"/>
      <c r="E59" s="11">
        <v>0</v>
      </c>
      <c r="F59" s="11">
        <v>0</v>
      </c>
      <c r="G59" s="11">
        <v>0</v>
      </c>
      <c r="H59" s="94">
        <f t="shared" si="14"/>
        <v>0</v>
      </c>
      <c r="M59" s="24"/>
      <c r="N59" s="31" t="s">
        <v>66</v>
      </c>
    </row>
    <row r="60" spans="1:23" ht="13" x14ac:dyDescent="0.3">
      <c r="A60" s="166" t="s">
        <v>23</v>
      </c>
      <c r="B60" s="167"/>
      <c r="C60" s="65"/>
      <c r="D60" s="115"/>
      <c r="E60" s="12">
        <f>ROUND(SUM(E54:E59),0)</f>
        <v>0</v>
      </c>
      <c r="F60" s="12">
        <f>ROUND(SUM(F54:F59),0)</f>
        <v>0</v>
      </c>
      <c r="G60" s="12">
        <f>ROUND(SUM(G54:G59),0)</f>
        <v>0</v>
      </c>
      <c r="H60" s="96">
        <f>SUM(E60:G60)</f>
        <v>0</v>
      </c>
      <c r="J60" s="22"/>
      <c r="K60" s="22"/>
      <c r="L60" s="22"/>
      <c r="M60" s="21"/>
    </row>
    <row r="61" spans="1:23" ht="13" x14ac:dyDescent="0.3">
      <c r="A61" s="99"/>
      <c r="B61" s="85"/>
      <c r="C61" s="84"/>
      <c r="D61" s="117"/>
      <c r="E61" s="86"/>
      <c r="F61" s="86"/>
      <c r="G61" s="86"/>
      <c r="H61" s="100"/>
      <c r="J61" s="22"/>
      <c r="K61" s="22"/>
      <c r="L61" s="22"/>
      <c r="M61" s="21"/>
    </row>
    <row r="62" spans="1:23" ht="13.5" thickBot="1" x14ac:dyDescent="0.35">
      <c r="A62" s="196" t="s">
        <v>11</v>
      </c>
      <c r="B62" s="197"/>
      <c r="C62" s="66"/>
      <c r="D62" s="66"/>
      <c r="E62" s="13">
        <f>ROUND(E33+E38+E43+E51+E60,0)</f>
        <v>0</v>
      </c>
      <c r="F62" s="13">
        <f>ROUND(F33+F38+F43+F51+F60,0)</f>
        <v>0</v>
      </c>
      <c r="G62" s="13">
        <f>ROUND(G33+G38+G43+G51+G60,0)</f>
        <v>0</v>
      </c>
      <c r="H62" s="101">
        <f>SUM(E62:G62)</f>
        <v>0</v>
      </c>
      <c r="J62" s="22"/>
      <c r="K62" s="22"/>
      <c r="L62" s="22"/>
      <c r="M62" s="22"/>
      <c r="N62" s="3"/>
    </row>
    <row r="63" spans="1:23" s="3" customFormat="1" ht="13" x14ac:dyDescent="0.3">
      <c r="A63" s="156" t="s">
        <v>92</v>
      </c>
      <c r="B63" s="157"/>
      <c r="C63" s="108"/>
      <c r="D63" s="8"/>
      <c r="E63" s="28">
        <f>ROUND(E62-E38-E51-E57-E58,0)</f>
        <v>0</v>
      </c>
      <c r="F63" s="28">
        <f t="shared" ref="F63:G63" si="15">ROUND(F62-F38-F51-F57-F58,0)</f>
        <v>0</v>
      </c>
      <c r="G63" s="28">
        <f t="shared" si="15"/>
        <v>0</v>
      </c>
      <c r="H63" s="102">
        <f>SUM(E63:G63)</f>
        <v>0</v>
      </c>
      <c r="I63" s="1"/>
      <c r="J63" s="21"/>
      <c r="K63" s="21"/>
      <c r="L63" s="21"/>
      <c r="M63" s="21"/>
      <c r="N63" s="31" t="s">
        <v>67</v>
      </c>
    </row>
    <row r="64" spans="1:23" ht="13.5" thickBot="1" x14ac:dyDescent="0.35">
      <c r="A64" s="179" t="s">
        <v>39</v>
      </c>
      <c r="B64" s="180"/>
      <c r="C64" s="109">
        <v>0.52</v>
      </c>
      <c r="D64" s="10"/>
      <c r="E64" s="14">
        <f>ROUND(E63*$C$64,0)</f>
        <v>0</v>
      </c>
      <c r="F64" s="14">
        <f>ROUND(F63*$C$64,0)</f>
        <v>0</v>
      </c>
      <c r="G64" s="14">
        <f>ROUND(G63*$C$64,0)</f>
        <v>0</v>
      </c>
      <c r="H64" s="103">
        <f>SUM(E64:G64)</f>
        <v>0</v>
      </c>
      <c r="J64" s="22"/>
      <c r="K64" s="21"/>
      <c r="L64" s="21"/>
      <c r="M64" s="21"/>
      <c r="N64" s="31" t="s">
        <v>68</v>
      </c>
    </row>
    <row r="65" spans="1:14" ht="13.5" thickBot="1" x14ac:dyDescent="0.35">
      <c r="A65" s="181" t="s">
        <v>12</v>
      </c>
      <c r="B65" s="182"/>
      <c r="C65" s="75"/>
      <c r="D65" s="75"/>
      <c r="E65" s="15">
        <f>ROUND(E64+E62,0)</f>
        <v>0</v>
      </c>
      <c r="F65" s="15">
        <f>ROUND(F64+F62,0)</f>
        <v>0</v>
      </c>
      <c r="G65" s="15">
        <f>ROUND(G64+G62,0)</f>
        <v>0</v>
      </c>
      <c r="H65" s="104">
        <f>SUM(E65:G65)</f>
        <v>0</v>
      </c>
      <c r="J65" s="22"/>
      <c r="K65" s="22"/>
      <c r="L65" s="22"/>
      <c r="M65" s="22"/>
      <c r="N65" s="31" t="s">
        <v>69</v>
      </c>
    </row>
    <row r="66" spans="1:14" ht="12.75" customHeight="1" x14ac:dyDescent="0.3">
      <c r="A66" s="175" t="s">
        <v>26</v>
      </c>
      <c r="B66" s="176"/>
      <c r="C66" s="176"/>
      <c r="D66" s="176"/>
      <c r="E66" s="176"/>
      <c r="F66" s="120"/>
      <c r="G66" s="120"/>
      <c r="H66" s="173">
        <f>H65</f>
        <v>0</v>
      </c>
      <c r="N66" s="31" t="s">
        <v>70</v>
      </c>
    </row>
    <row r="67" spans="1:14" ht="12.75" customHeight="1" thickBot="1" x14ac:dyDescent="0.35">
      <c r="A67" s="177"/>
      <c r="B67" s="178"/>
      <c r="C67" s="178"/>
      <c r="D67" s="178"/>
      <c r="E67" s="178"/>
      <c r="F67" s="121"/>
      <c r="G67" s="121"/>
      <c r="H67" s="174"/>
    </row>
    <row r="68" spans="1:14" x14ac:dyDescent="0.25">
      <c r="E68"/>
      <c r="F68"/>
      <c r="G68"/>
    </row>
    <row r="69" spans="1:14" ht="13" x14ac:dyDescent="0.3">
      <c r="A69" s="31" t="s">
        <v>111</v>
      </c>
      <c r="B69" s="31"/>
      <c r="C69" s="32"/>
      <c r="D69" s="32"/>
      <c r="E69" s="31"/>
      <c r="F69" s="31"/>
      <c r="G69" s="31"/>
      <c r="H69" s="31"/>
    </row>
    <row r="70" spans="1:14" ht="13" x14ac:dyDescent="0.3">
      <c r="A70" s="32" t="s">
        <v>78</v>
      </c>
      <c r="B70" s="32"/>
      <c r="C70" s="32"/>
      <c r="D70" s="32"/>
      <c r="E70" s="31"/>
      <c r="F70" s="31"/>
      <c r="G70" s="31"/>
      <c r="H70" s="31"/>
    </row>
    <row r="71" spans="1:14" x14ac:dyDescent="0.25">
      <c r="A71" s="119" t="s">
        <v>79</v>
      </c>
      <c r="E71"/>
      <c r="F71"/>
      <c r="G71"/>
    </row>
    <row r="72" spans="1:14" x14ac:dyDescent="0.25">
      <c r="E72"/>
      <c r="F72"/>
      <c r="G72"/>
    </row>
    <row r="73" spans="1:14" x14ac:dyDescent="0.25">
      <c r="E73"/>
      <c r="F73"/>
      <c r="G73"/>
    </row>
    <row r="74" spans="1:14" x14ac:dyDescent="0.25">
      <c r="E74"/>
      <c r="F74"/>
      <c r="G74"/>
    </row>
    <row r="75" spans="1:14" x14ac:dyDescent="0.25">
      <c r="E75"/>
      <c r="F75"/>
      <c r="G75"/>
    </row>
    <row r="76" spans="1:14" x14ac:dyDescent="0.25">
      <c r="E76"/>
      <c r="F76"/>
      <c r="G76"/>
    </row>
    <row r="77" spans="1:14" x14ac:dyDescent="0.25">
      <c r="E77"/>
      <c r="F77"/>
      <c r="G77"/>
    </row>
    <row r="78" spans="1:14" x14ac:dyDescent="0.25">
      <c r="E78"/>
      <c r="F78"/>
      <c r="G78"/>
    </row>
    <row r="79" spans="1:14" x14ac:dyDescent="0.25">
      <c r="E79"/>
      <c r="F79"/>
      <c r="G79"/>
    </row>
    <row r="80" spans="1:14" x14ac:dyDescent="0.25">
      <c r="E80"/>
      <c r="F80"/>
      <c r="G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</sheetData>
  <sheetProtection selectLockedCells="1" selectUnlockedCells="1"/>
  <mergeCells count="59">
    <mergeCell ref="J41:V41"/>
    <mergeCell ref="A24:B24"/>
    <mergeCell ref="A58:B58"/>
    <mergeCell ref="A57:B57"/>
    <mergeCell ref="A62:B62"/>
    <mergeCell ref="A32:B32"/>
    <mergeCell ref="A33:B33"/>
    <mergeCell ref="A27:B27"/>
    <mergeCell ref="A28:B28"/>
    <mergeCell ref="A59:B59"/>
    <mergeCell ref="A60:B60"/>
    <mergeCell ref="A30:B30"/>
    <mergeCell ref="A31:B31"/>
    <mergeCell ref="A25:B25"/>
    <mergeCell ref="A26:B26"/>
    <mergeCell ref="A38:B38"/>
    <mergeCell ref="A36:B36"/>
    <mergeCell ref="A37:B37"/>
    <mergeCell ref="A51:B51"/>
    <mergeCell ref="A23:B23"/>
    <mergeCell ref="A7:H7"/>
    <mergeCell ref="E8:H8"/>
    <mergeCell ref="A18:B18"/>
    <mergeCell ref="A8:B10"/>
    <mergeCell ref="A16:B16"/>
    <mergeCell ref="A11:B11"/>
    <mergeCell ref="A17:B17"/>
    <mergeCell ref="A20:B20"/>
    <mergeCell ref="A22:B22"/>
    <mergeCell ref="A21:B21"/>
    <mergeCell ref="H66:H67"/>
    <mergeCell ref="A66:E67"/>
    <mergeCell ref="A42:B42"/>
    <mergeCell ref="A41:B41"/>
    <mergeCell ref="A56:B56"/>
    <mergeCell ref="A64:B64"/>
    <mergeCell ref="A65:B65"/>
    <mergeCell ref="A54:B54"/>
    <mergeCell ref="A55:B55"/>
    <mergeCell ref="A50:B50"/>
    <mergeCell ref="A47:B47"/>
    <mergeCell ref="A46:B46"/>
    <mergeCell ref="A53:B53"/>
    <mergeCell ref="J7:K7"/>
    <mergeCell ref="A1:H1"/>
    <mergeCell ref="A63:B63"/>
    <mergeCell ref="A52:B52"/>
    <mergeCell ref="A34:B34"/>
    <mergeCell ref="A35:B35"/>
    <mergeCell ref="A39:B39"/>
    <mergeCell ref="A40:B40"/>
    <mergeCell ref="A43:B43"/>
    <mergeCell ref="A48:B48"/>
    <mergeCell ref="J10:K10"/>
    <mergeCell ref="A19:B19"/>
    <mergeCell ref="A44:B44"/>
    <mergeCell ref="A45:B45"/>
    <mergeCell ref="A49:B49"/>
    <mergeCell ref="A29:B29"/>
  </mergeCells>
  <phoneticPr fontId="3" type="noConversion"/>
  <hyperlinks>
    <hyperlink ref="W58" r:id="rId1" display="https://studentaccounts.ucf.edu/tf-graduate/" xr:uid="{0A7DDAB5-B5E7-4B99-A2F8-3D59FBFC2E5F}"/>
    <hyperlink ref="Q24" r:id="rId2" display="https://hr.ucf.edu/document/payroll-guidelines/" xr:uid="{ADE45A78-641E-4BBE-A61D-27A837667D61}"/>
  </hyperlinks>
  <printOptions horizontalCentered="1"/>
  <pageMargins left="0.7" right="0.7" top="0.75" bottom="0.75" header="0.3" footer="0.3"/>
  <pageSetup scale="81" orientation="portrait" r:id="rId3"/>
  <headerFooter alignWithMargins="0"/>
  <colBreaks count="1" manualBreakCount="1">
    <brk id="8" max="1048575" man="1"/>
  </colBreaks>
  <ignoredErrors>
    <ignoredError sqref="R14:T1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F017A-443D-4687-AB0A-DE4AE078B3DD}">
  <dimension ref="A1:F28"/>
  <sheetViews>
    <sheetView workbookViewId="0">
      <selection activeCell="B21" sqref="B21"/>
    </sheetView>
  </sheetViews>
  <sheetFormatPr defaultRowHeight="12.5" x14ac:dyDescent="0.25"/>
  <cols>
    <col min="2" max="2" width="50.1796875" customWidth="1"/>
  </cols>
  <sheetData>
    <row r="1" spans="1:6" ht="14" x14ac:dyDescent="0.3">
      <c r="A1" s="155" t="s">
        <v>81</v>
      </c>
      <c r="B1" s="155"/>
      <c r="C1" s="155"/>
      <c r="D1" s="155"/>
      <c r="E1" s="77"/>
      <c r="F1" s="77"/>
    </row>
    <row r="2" spans="1:6" ht="13" thickBot="1" x14ac:dyDescent="0.3"/>
    <row r="3" spans="1:6" ht="13.5" thickBot="1" x14ac:dyDescent="0.3">
      <c r="A3" s="198" t="s">
        <v>51</v>
      </c>
      <c r="B3" s="199"/>
      <c r="C3" s="199"/>
      <c r="D3" s="200"/>
    </row>
    <row r="4" spans="1:6" ht="15" thickBot="1" x14ac:dyDescent="0.4">
      <c r="A4" s="60" t="s">
        <v>54</v>
      </c>
      <c r="B4" s="55" t="s">
        <v>55</v>
      </c>
      <c r="C4" s="57" t="s">
        <v>52</v>
      </c>
      <c r="D4" s="56" t="s">
        <v>53</v>
      </c>
    </row>
    <row r="5" spans="1:6" ht="15" thickBot="1" x14ac:dyDescent="0.4">
      <c r="A5" s="45">
        <v>1</v>
      </c>
      <c r="B5" s="46" t="s">
        <v>88</v>
      </c>
      <c r="C5" s="58">
        <v>300</v>
      </c>
      <c r="D5" s="44">
        <f>A5*C5</f>
        <v>300</v>
      </c>
    </row>
    <row r="6" spans="1:6" ht="15" thickBot="1" x14ac:dyDescent="0.4">
      <c r="A6" s="45">
        <v>4</v>
      </c>
      <c r="B6" s="46" t="s">
        <v>115</v>
      </c>
      <c r="C6" s="59">
        <v>160</v>
      </c>
      <c r="D6" s="44">
        <f>A6*C6</f>
        <v>640</v>
      </c>
    </row>
    <row r="7" spans="1:6" ht="15" thickBot="1" x14ac:dyDescent="0.4">
      <c r="A7" s="45">
        <v>5</v>
      </c>
      <c r="B7" s="46" t="s">
        <v>85</v>
      </c>
      <c r="C7" s="59">
        <v>36</v>
      </c>
      <c r="D7" s="44">
        <f t="shared" ref="D7:D12" si="0">A7*C7</f>
        <v>180</v>
      </c>
    </row>
    <row r="8" spans="1:6" ht="15" thickBot="1" x14ac:dyDescent="0.4">
      <c r="A8" s="45">
        <v>5</v>
      </c>
      <c r="B8" s="46" t="s">
        <v>86</v>
      </c>
      <c r="C8" s="59">
        <v>12</v>
      </c>
      <c r="D8" s="44">
        <f t="shared" si="0"/>
        <v>60</v>
      </c>
    </row>
    <row r="9" spans="1:6" ht="15" thickBot="1" x14ac:dyDescent="0.4">
      <c r="A9" s="45">
        <v>0.44500000000000001</v>
      </c>
      <c r="B9" s="46" t="s">
        <v>87</v>
      </c>
      <c r="C9" s="82">
        <v>40</v>
      </c>
      <c r="D9" s="44">
        <f t="shared" si="0"/>
        <v>17.8</v>
      </c>
    </row>
    <row r="10" spans="1:6" ht="15" thickBot="1" x14ac:dyDescent="0.4">
      <c r="A10" s="45">
        <v>1</v>
      </c>
      <c r="B10" s="46" t="s">
        <v>84</v>
      </c>
      <c r="C10" s="59">
        <v>12</v>
      </c>
      <c r="D10" s="44">
        <f t="shared" si="0"/>
        <v>12</v>
      </c>
    </row>
    <row r="11" spans="1:6" ht="15" thickBot="1" x14ac:dyDescent="0.4">
      <c r="A11" s="45">
        <v>1</v>
      </c>
      <c r="B11" s="46" t="s">
        <v>83</v>
      </c>
      <c r="C11" s="59">
        <v>90</v>
      </c>
      <c r="D11" s="44">
        <f t="shared" si="0"/>
        <v>90</v>
      </c>
    </row>
    <row r="12" spans="1:6" ht="15" thickBot="1" x14ac:dyDescent="0.4">
      <c r="A12" s="45">
        <v>1</v>
      </c>
      <c r="B12" s="46" t="s">
        <v>56</v>
      </c>
      <c r="C12" s="59">
        <v>200</v>
      </c>
      <c r="D12" s="44">
        <f t="shared" si="0"/>
        <v>200</v>
      </c>
    </row>
    <row r="13" spans="1:6" ht="15" thickBot="1" x14ac:dyDescent="0.4">
      <c r="A13" s="51">
        <v>1</v>
      </c>
      <c r="B13" s="52" t="s">
        <v>57</v>
      </c>
      <c r="C13" s="53"/>
      <c r="D13" s="54">
        <f>ROUND(SUM(D5:D12),0)</f>
        <v>1500</v>
      </c>
    </row>
    <row r="14" spans="1:6" ht="15.5" thickTop="1" thickBot="1" x14ac:dyDescent="0.4">
      <c r="A14" s="47">
        <v>0</v>
      </c>
      <c r="B14" s="49" t="s">
        <v>58</v>
      </c>
      <c r="C14" s="48"/>
      <c r="D14" s="50">
        <f>ROUND(D13*A14,0)</f>
        <v>0</v>
      </c>
      <c r="F14" s="118" t="s">
        <v>98</v>
      </c>
    </row>
    <row r="16" spans="1:6" ht="13" thickBot="1" x14ac:dyDescent="0.3"/>
    <row r="17" spans="1:6" ht="13.5" thickBot="1" x14ac:dyDescent="0.3">
      <c r="A17" s="198" t="s">
        <v>59</v>
      </c>
      <c r="B17" s="199"/>
      <c r="C17" s="199"/>
      <c r="D17" s="200"/>
    </row>
    <row r="18" spans="1:6" ht="15" thickBot="1" x14ac:dyDescent="0.4">
      <c r="A18" s="60" t="s">
        <v>54</v>
      </c>
      <c r="B18" s="55" t="s">
        <v>55</v>
      </c>
      <c r="C18" s="57" t="s">
        <v>52</v>
      </c>
      <c r="D18" s="56" t="s">
        <v>53</v>
      </c>
    </row>
    <row r="19" spans="1:6" ht="15" thickBot="1" x14ac:dyDescent="0.4">
      <c r="A19" s="45">
        <v>1</v>
      </c>
      <c r="B19" s="46" t="s">
        <v>88</v>
      </c>
      <c r="C19" s="58">
        <v>800</v>
      </c>
      <c r="D19" s="44">
        <f>A19*C19</f>
        <v>800</v>
      </c>
    </row>
    <row r="20" spans="1:6" ht="15" thickBot="1" x14ac:dyDescent="0.4">
      <c r="A20" s="45">
        <v>4</v>
      </c>
      <c r="B20" s="46" t="s">
        <v>115</v>
      </c>
      <c r="C20" s="59">
        <v>250</v>
      </c>
      <c r="D20" s="44">
        <f>A20*C20</f>
        <v>1000</v>
      </c>
    </row>
    <row r="21" spans="1:6" ht="15" thickBot="1" x14ac:dyDescent="0.4">
      <c r="A21" s="45">
        <v>5</v>
      </c>
      <c r="B21" s="46" t="s">
        <v>85</v>
      </c>
      <c r="C21" s="59">
        <v>36</v>
      </c>
      <c r="D21" s="44">
        <f t="shared" ref="D21:D26" si="1">A21*C21</f>
        <v>180</v>
      </c>
    </row>
    <row r="22" spans="1:6" ht="15" thickBot="1" x14ac:dyDescent="0.4">
      <c r="A22" s="45">
        <v>5</v>
      </c>
      <c r="B22" s="46" t="s">
        <v>86</v>
      </c>
      <c r="C22" s="59">
        <v>12</v>
      </c>
      <c r="D22" s="44">
        <f t="shared" si="1"/>
        <v>60</v>
      </c>
    </row>
    <row r="23" spans="1:6" ht="15" thickBot="1" x14ac:dyDescent="0.4">
      <c r="A23" s="45">
        <v>0.44500000000000001</v>
      </c>
      <c r="B23" s="46" t="s">
        <v>87</v>
      </c>
      <c r="C23" s="82">
        <v>40</v>
      </c>
      <c r="D23" s="44">
        <f t="shared" si="1"/>
        <v>17.8</v>
      </c>
    </row>
    <row r="24" spans="1:6" ht="15" thickBot="1" x14ac:dyDescent="0.4">
      <c r="A24" s="45">
        <v>1</v>
      </c>
      <c r="B24" s="46" t="s">
        <v>84</v>
      </c>
      <c r="C24" s="59">
        <v>12</v>
      </c>
      <c r="D24" s="44">
        <f t="shared" si="1"/>
        <v>12</v>
      </c>
    </row>
    <row r="25" spans="1:6" ht="15" thickBot="1" x14ac:dyDescent="0.4">
      <c r="A25" s="45">
        <v>1</v>
      </c>
      <c r="B25" s="46" t="s">
        <v>83</v>
      </c>
      <c r="C25" s="59">
        <v>130</v>
      </c>
      <c r="D25" s="44">
        <f t="shared" si="1"/>
        <v>130</v>
      </c>
    </row>
    <row r="26" spans="1:6" ht="15" thickBot="1" x14ac:dyDescent="0.4">
      <c r="A26" s="45">
        <v>1</v>
      </c>
      <c r="B26" s="46" t="s">
        <v>56</v>
      </c>
      <c r="C26" s="59">
        <v>800</v>
      </c>
      <c r="D26" s="44">
        <f t="shared" si="1"/>
        <v>800</v>
      </c>
    </row>
    <row r="27" spans="1:6" ht="15" thickBot="1" x14ac:dyDescent="0.4">
      <c r="A27" s="51">
        <v>1</v>
      </c>
      <c r="B27" s="52" t="s">
        <v>57</v>
      </c>
      <c r="C27" s="53"/>
      <c r="D27" s="54">
        <f>ROUND(SUM(D19:D26),0)</f>
        <v>3000</v>
      </c>
    </row>
    <row r="28" spans="1:6" ht="15.5" thickTop="1" thickBot="1" x14ac:dyDescent="0.4">
      <c r="A28" s="47">
        <v>0</v>
      </c>
      <c r="B28" s="49" t="s">
        <v>58</v>
      </c>
      <c r="C28" s="48"/>
      <c r="D28" s="50">
        <f>ROUND(D27*A28,0)</f>
        <v>0</v>
      </c>
      <c r="F28" s="118" t="s">
        <v>99</v>
      </c>
    </row>
  </sheetData>
  <mergeCells count="3">
    <mergeCell ref="A3:D3"/>
    <mergeCell ref="A17:D17"/>
    <mergeCell ref="A1:D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16812-560E-41F9-8753-56C60A67CCE9}">
  <sheetPr>
    <pageSetUpPr fitToPage="1"/>
  </sheetPr>
  <dimension ref="A1:P91"/>
  <sheetViews>
    <sheetView zoomScaleNormal="100" workbookViewId="0">
      <selection sqref="A1:P1"/>
    </sheetView>
  </sheetViews>
  <sheetFormatPr defaultRowHeight="12.5" x14ac:dyDescent="0.25"/>
  <sheetData>
    <row r="1" spans="1:16" ht="15.5" x14ac:dyDescent="0.35">
      <c r="A1" s="201" t="s">
        <v>89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</row>
    <row r="91" spans="1:3" x14ac:dyDescent="0.25">
      <c r="A91" s="70"/>
      <c r="C91" s="70"/>
    </row>
  </sheetData>
  <mergeCells count="1">
    <mergeCell ref="A1:P1"/>
  </mergeCells>
  <hyperlinks>
    <hyperlink ref="A1" r:id="rId1" display="https://fa.ucf.edu/wp-content/uploads/sites/2/Travel_Reference_Guide.pdf" xr:uid="{51B83108-93D4-482D-8604-6AADB103C313}"/>
  </hyperlinks>
  <pageMargins left="0.7" right="0.7" top="0.75" bottom="0.75" header="0.3" footer="0.3"/>
  <pageSetup scale="80" fitToHeight="0" orientation="landscape" r:id="rId2"/>
  <rowBreaks count="1" manualBreakCount="1">
    <brk id="45" max="16383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8D3F1-500C-45A8-844C-FBF2A8C7738B}">
  <dimension ref="B1:J52"/>
  <sheetViews>
    <sheetView workbookViewId="0">
      <selection activeCell="I16" sqref="I16"/>
    </sheetView>
  </sheetViews>
  <sheetFormatPr defaultRowHeight="12.5" x14ac:dyDescent="0.25"/>
  <cols>
    <col min="1" max="1" width="6" customWidth="1"/>
    <col min="2" max="2" width="18.1796875" bestFit="1" customWidth="1"/>
    <col min="3" max="3" width="37.54296875" customWidth="1"/>
    <col min="4" max="5" width="11.81640625" style="141" customWidth="1"/>
    <col min="6" max="6" width="11" style="141" customWidth="1"/>
    <col min="7" max="7" width="10.7265625" style="141" customWidth="1"/>
    <col min="8" max="8" width="18.1796875" bestFit="1" customWidth="1"/>
    <col min="9" max="9" width="35" customWidth="1"/>
    <col min="10" max="10" width="15.81640625" customWidth="1"/>
    <col min="11" max="11" width="14.7265625" customWidth="1"/>
  </cols>
  <sheetData>
    <row r="1" spans="2:10" ht="21" x14ac:dyDescent="0.5">
      <c r="B1" s="147"/>
      <c r="C1" s="147"/>
      <c r="D1" s="147"/>
      <c r="E1" s="147"/>
      <c r="F1" s="147"/>
      <c r="G1" s="147"/>
    </row>
    <row r="2" spans="2:10" ht="21" x14ac:dyDescent="0.5">
      <c r="B2" s="147"/>
      <c r="C2" s="147"/>
      <c r="D2" s="147"/>
      <c r="E2" s="147"/>
      <c r="F2" s="147"/>
      <c r="G2" s="147"/>
    </row>
    <row r="4" spans="2:10" ht="21" x14ac:dyDescent="0.5">
      <c r="B4" s="147"/>
      <c r="C4" s="147"/>
      <c r="D4" s="147"/>
      <c r="E4" s="147"/>
      <c r="F4" s="147"/>
      <c r="G4" s="147"/>
    </row>
    <row r="5" spans="2:10" ht="27.5" customHeight="1" x14ac:dyDescent="0.3">
      <c r="B5" s="145"/>
      <c r="C5" s="145"/>
      <c r="D5" s="145"/>
      <c r="E5" s="145"/>
      <c r="F5" s="145"/>
      <c r="G5" s="145"/>
    </row>
    <row r="6" spans="2:10" ht="15.5" customHeight="1" x14ac:dyDescent="0.25">
      <c r="B6" s="146"/>
      <c r="C6" s="146"/>
      <c r="D6" s="146"/>
      <c r="E6" s="146"/>
      <c r="F6" s="146"/>
      <c r="G6" s="146"/>
    </row>
    <row r="7" spans="2:10" ht="14.5" x14ac:dyDescent="0.35">
      <c r="B7" s="132"/>
      <c r="C7" s="132"/>
      <c r="D7" s="133"/>
      <c r="E7" s="133"/>
      <c r="F7" s="133"/>
      <c r="G7" s="133"/>
    </row>
    <row r="8" spans="2:10" x14ac:dyDescent="0.25">
      <c r="B8" s="134"/>
      <c r="C8" s="134"/>
      <c r="D8" s="135"/>
      <c r="E8" s="135"/>
      <c r="F8" s="135"/>
      <c r="G8" s="135"/>
    </row>
    <row r="9" spans="2:10" x14ac:dyDescent="0.25">
      <c r="B9" s="134"/>
      <c r="C9" s="134"/>
      <c r="D9" s="135"/>
      <c r="E9" s="135"/>
      <c r="F9" s="135"/>
      <c r="G9" s="135"/>
    </row>
    <row r="10" spans="2:10" x14ac:dyDescent="0.25">
      <c r="B10" s="134"/>
      <c r="C10" s="134"/>
      <c r="D10" s="135"/>
      <c r="E10" s="135"/>
      <c r="F10" s="135"/>
      <c r="G10" s="135"/>
    </row>
    <row r="11" spans="2:10" x14ac:dyDescent="0.25">
      <c r="B11" s="134"/>
      <c r="C11" s="134"/>
      <c r="D11" s="135"/>
      <c r="E11" s="135"/>
      <c r="F11" s="135"/>
      <c r="G11" s="135"/>
      <c r="J11" s="136"/>
    </row>
    <row r="12" spans="2:10" x14ac:dyDescent="0.25">
      <c r="B12" s="134"/>
      <c r="C12" s="134"/>
      <c r="D12" s="135"/>
      <c r="E12" s="135"/>
      <c r="F12" s="135"/>
      <c r="G12" s="135"/>
      <c r="J12" s="137"/>
    </row>
    <row r="13" spans="2:10" x14ac:dyDescent="0.25">
      <c r="B13" s="134"/>
      <c r="C13" s="134"/>
      <c r="D13" s="135"/>
      <c r="E13" s="135"/>
      <c r="F13" s="135"/>
      <c r="G13" s="135"/>
      <c r="J13" s="137"/>
    </row>
    <row r="14" spans="2:10" x14ac:dyDescent="0.25">
      <c r="B14" s="134"/>
      <c r="C14" s="134"/>
      <c r="D14" s="135"/>
      <c r="E14" s="135"/>
      <c r="F14" s="135"/>
      <c r="G14" s="135"/>
    </row>
    <row r="15" spans="2:10" x14ac:dyDescent="0.25">
      <c r="B15" s="134"/>
      <c r="C15" s="134"/>
      <c r="D15" s="135"/>
      <c r="E15" s="135"/>
      <c r="F15" s="135"/>
      <c r="G15" s="135"/>
      <c r="J15" s="138"/>
    </row>
    <row r="16" spans="2:10" x14ac:dyDescent="0.25">
      <c r="B16" s="134"/>
      <c r="C16" s="134"/>
      <c r="D16" s="135"/>
      <c r="E16" s="135"/>
      <c r="F16" s="135"/>
      <c r="G16" s="135"/>
    </row>
    <row r="17" spans="2:8" x14ac:dyDescent="0.25">
      <c r="B17" s="134"/>
      <c r="C17" s="134"/>
      <c r="D17" s="135"/>
      <c r="E17" s="135"/>
      <c r="F17" s="135"/>
      <c r="G17" s="135"/>
    </row>
    <row r="18" spans="2:8" x14ac:dyDescent="0.25">
      <c r="B18" s="134"/>
      <c r="C18" s="134"/>
      <c r="D18" s="135"/>
      <c r="E18" s="139"/>
      <c r="F18" s="135"/>
      <c r="G18" s="139"/>
    </row>
    <row r="19" spans="2:8" ht="13" x14ac:dyDescent="0.25">
      <c r="B19" s="140"/>
    </row>
    <row r="20" spans="2:8" ht="13" x14ac:dyDescent="0.25">
      <c r="B20" s="140"/>
    </row>
    <row r="21" spans="2:8" ht="13" x14ac:dyDescent="0.25">
      <c r="B21" s="140"/>
    </row>
    <row r="23" spans="2:8" ht="21" x14ac:dyDescent="0.5">
      <c r="B23" s="147"/>
      <c r="C23" s="147"/>
      <c r="D23" s="147"/>
      <c r="E23" s="147"/>
      <c r="F23" s="147"/>
      <c r="G23" s="147"/>
    </row>
    <row r="24" spans="2:8" ht="27.5" customHeight="1" x14ac:dyDescent="0.3">
      <c r="B24" s="145"/>
      <c r="C24" s="145"/>
      <c r="D24" s="145"/>
      <c r="E24" s="145"/>
      <c r="F24" s="145"/>
      <c r="G24" s="145"/>
    </row>
    <row r="25" spans="2:8" ht="15.5" customHeight="1" x14ac:dyDescent="0.25">
      <c r="B25" s="146"/>
      <c r="C25" s="146"/>
      <c r="D25" s="146"/>
      <c r="E25" s="146"/>
      <c r="F25" s="146"/>
      <c r="G25" s="146"/>
    </row>
    <row r="26" spans="2:8" ht="14.5" x14ac:dyDescent="0.35">
      <c r="B26" s="132"/>
      <c r="C26" s="132"/>
      <c r="D26" s="133"/>
      <c r="E26" s="133"/>
      <c r="F26" s="133"/>
      <c r="G26" s="133"/>
      <c r="H26" s="142"/>
    </row>
    <row r="27" spans="2:8" x14ac:dyDescent="0.25">
      <c r="C27" s="134"/>
      <c r="D27" s="135"/>
      <c r="E27" s="135"/>
      <c r="F27" s="135"/>
      <c r="G27" s="135"/>
    </row>
    <row r="28" spans="2:8" x14ac:dyDescent="0.25">
      <c r="C28" s="134"/>
      <c r="D28" s="135"/>
      <c r="E28" s="135"/>
      <c r="F28" s="135"/>
      <c r="G28" s="135"/>
    </row>
    <row r="29" spans="2:8" x14ac:dyDescent="0.25">
      <c r="B29" s="134"/>
      <c r="C29" s="134"/>
      <c r="D29" s="135"/>
      <c r="E29" s="135"/>
      <c r="F29" s="135"/>
      <c r="G29" s="135"/>
    </row>
    <row r="30" spans="2:8" x14ac:dyDescent="0.25">
      <c r="B30" s="134"/>
      <c r="C30" s="134"/>
      <c r="D30" s="135"/>
      <c r="E30" s="135"/>
      <c r="F30" s="135"/>
      <c r="G30" s="135"/>
    </row>
    <row r="31" spans="2:8" x14ac:dyDescent="0.25">
      <c r="C31" s="134"/>
      <c r="D31" s="135"/>
      <c r="E31" s="139"/>
      <c r="F31" s="135"/>
      <c r="G31" s="139"/>
    </row>
    <row r="32" spans="2:8" x14ac:dyDescent="0.25">
      <c r="C32" s="134"/>
      <c r="D32" s="135"/>
      <c r="E32" s="139"/>
      <c r="F32" s="135"/>
      <c r="G32" s="139"/>
    </row>
    <row r="33" spans="2:7" x14ac:dyDescent="0.25">
      <c r="C33" s="134"/>
      <c r="D33" s="135"/>
      <c r="E33" s="135"/>
      <c r="F33" s="135"/>
      <c r="G33" s="135"/>
    </row>
    <row r="34" spans="2:7" x14ac:dyDescent="0.25">
      <c r="C34" s="134"/>
      <c r="D34" s="135"/>
      <c r="E34" s="135"/>
      <c r="F34" s="135"/>
      <c r="G34" s="135"/>
    </row>
    <row r="35" spans="2:7" x14ac:dyDescent="0.25">
      <c r="C35" s="134"/>
      <c r="D35" s="135"/>
      <c r="E35" s="135"/>
      <c r="F35" s="135"/>
      <c r="G35" s="135"/>
    </row>
    <row r="36" spans="2:7" x14ac:dyDescent="0.25">
      <c r="B36" s="134"/>
      <c r="C36" s="134"/>
      <c r="D36" s="135"/>
      <c r="E36" s="135"/>
      <c r="F36" s="135"/>
      <c r="G36" s="135"/>
    </row>
    <row r="37" spans="2:7" x14ac:dyDescent="0.25">
      <c r="B37" s="134"/>
      <c r="C37" s="134"/>
      <c r="D37" s="135"/>
      <c r="E37" s="135"/>
      <c r="F37" s="135"/>
      <c r="G37" s="135"/>
    </row>
    <row r="38" spans="2:7" x14ac:dyDescent="0.25">
      <c r="B38" s="134"/>
      <c r="C38" s="134"/>
      <c r="D38" s="135"/>
      <c r="E38" s="135"/>
      <c r="F38" s="135"/>
      <c r="G38" s="135"/>
    </row>
    <row r="39" spans="2:7" x14ac:dyDescent="0.25">
      <c r="B39" s="134"/>
      <c r="C39" s="134"/>
      <c r="D39" s="135"/>
      <c r="E39" s="139"/>
      <c r="F39" s="135"/>
      <c r="G39" s="139"/>
    </row>
    <row r="40" spans="2:7" ht="13" x14ac:dyDescent="0.25">
      <c r="B40" s="140"/>
      <c r="C40" s="134"/>
      <c r="D40" s="135"/>
      <c r="E40" s="135"/>
      <c r="F40" s="135"/>
      <c r="G40" s="143"/>
    </row>
    <row r="41" spans="2:7" ht="13" x14ac:dyDescent="0.25">
      <c r="B41" s="140"/>
    </row>
    <row r="42" spans="2:7" ht="13" x14ac:dyDescent="0.25">
      <c r="B42" s="140"/>
    </row>
    <row r="44" spans="2:7" ht="21" x14ac:dyDescent="0.5">
      <c r="B44" s="147"/>
      <c r="C44" s="147"/>
      <c r="D44" s="147"/>
      <c r="E44" s="147"/>
      <c r="F44" s="147"/>
      <c r="G44" s="147"/>
    </row>
    <row r="45" spans="2:7" x14ac:dyDescent="0.25">
      <c r="B45" s="148"/>
      <c r="C45" s="149"/>
      <c r="D45" s="149"/>
      <c r="E45" s="149"/>
      <c r="F45" s="149"/>
      <c r="G45" s="149"/>
    </row>
    <row r="46" spans="2:7" x14ac:dyDescent="0.25">
      <c r="B46" s="149"/>
      <c r="C46" s="149"/>
      <c r="D46" s="149"/>
      <c r="E46" s="149"/>
      <c r="F46" s="149"/>
      <c r="G46" s="149"/>
    </row>
    <row r="47" spans="2:7" x14ac:dyDescent="0.25">
      <c r="D47"/>
      <c r="E47"/>
    </row>
    <row r="48" spans="2:7" ht="14.5" x14ac:dyDescent="0.25">
      <c r="B48" s="144"/>
    </row>
    <row r="51" spans="2:7" x14ac:dyDescent="0.25">
      <c r="C51" s="134"/>
      <c r="D51" s="135"/>
      <c r="E51" s="135"/>
      <c r="F51" s="135"/>
      <c r="G51" s="135"/>
    </row>
    <row r="52" spans="2:7" x14ac:dyDescent="0.25">
      <c r="B52" s="134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049" r:id="rId4">
          <objectPr defaultSize="0" r:id="rId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5</xdr:col>
                <xdr:colOff>400050</xdr:colOff>
                <xdr:row>23</xdr:row>
                <xdr:rowOff>304800</xdr:rowOff>
              </to>
            </anchor>
          </objectPr>
        </oleObject>
      </mc:Choice>
      <mc:Fallback>
        <oleObject progId="Document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PI Budget - 3Yr</vt:lpstr>
      <vt:lpstr>Travel Budget Example</vt:lpstr>
      <vt:lpstr>Travel Reference Guide</vt:lpstr>
      <vt:lpstr>GRA Stipend Rates</vt:lpstr>
      <vt:lpstr>'PI Budget - 3Yr'!Print_Area</vt:lpstr>
    </vt:vector>
  </TitlesOfParts>
  <Company>University of Central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 Pre-Award</dc:creator>
  <cp:lastModifiedBy>Jodi Reinhart</cp:lastModifiedBy>
  <cp:lastPrinted>2022-07-21T14:04:26Z</cp:lastPrinted>
  <dcterms:created xsi:type="dcterms:W3CDTF">2009-01-21T15:59:47Z</dcterms:created>
  <dcterms:modified xsi:type="dcterms:W3CDTF">2024-12-03T20:12:59Z</dcterms:modified>
</cp:coreProperties>
</file>