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 Proposals\Admin\Budget\Budget Templates (FY2025-2026)\"/>
    </mc:Choice>
  </mc:AlternateContent>
  <xr:revisionPtr revIDLastSave="0" documentId="13_ncr:1_{2E78F963-EC07-4DC1-AE6A-A9AD8D4F99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 Budget - 2Yr" sheetId="1" r:id="rId1"/>
    <sheet name="Travel Budget Example" sheetId="4" r:id="rId2"/>
    <sheet name="Travel Reference Guide" sheetId="5" r:id="rId3"/>
    <sheet name="GRA Stipend Rates" sheetId="6" r:id="rId4"/>
  </sheets>
  <definedNames>
    <definedName name="_xlnm.Print_Area" localSheetId="0">'PI Budget - 2Yr'!$A$2:$G$70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E38" i="1"/>
  <c r="E13" i="1"/>
  <c r="E12" i="1"/>
  <c r="D13" i="1" l="1"/>
  <c r="D14" i="1"/>
  <c r="D15" i="1"/>
  <c r="D12" i="1"/>
  <c r="K13" i="1"/>
  <c r="K14" i="1"/>
  <c r="K15" i="1"/>
  <c r="K12" i="1"/>
  <c r="I58" i="1"/>
  <c r="G38" i="1"/>
  <c r="G37" i="1"/>
  <c r="G36" i="1"/>
  <c r="M14" i="1"/>
  <c r="N14" i="1" s="1"/>
  <c r="M15" i="1"/>
  <c r="N15" i="1" s="1"/>
  <c r="M12" i="1" l="1"/>
  <c r="N12" i="1" s="1"/>
  <c r="G55" i="1"/>
  <c r="G56" i="1"/>
  <c r="G57" i="1"/>
  <c r="G59" i="1"/>
  <c r="G54" i="1"/>
  <c r="G47" i="1"/>
  <c r="G48" i="1"/>
  <c r="G49" i="1"/>
  <c r="G50" i="1"/>
  <c r="G46" i="1"/>
  <c r="F51" i="1"/>
  <c r="D24" i="4"/>
  <c r="D10" i="4"/>
  <c r="E20" i="1" l="1"/>
  <c r="F20" i="1" s="1"/>
  <c r="E21" i="1"/>
  <c r="F21" i="1" s="1"/>
  <c r="E22" i="1"/>
  <c r="F22" i="1" s="1"/>
  <c r="E23" i="1"/>
  <c r="F23" i="1" s="1"/>
  <c r="E19" i="1"/>
  <c r="F19" i="1" s="1"/>
  <c r="C42" i="1"/>
  <c r="C41" i="1"/>
  <c r="C58" i="1"/>
  <c r="G19" i="1" l="1"/>
  <c r="E25" i="1"/>
  <c r="E58" i="1"/>
  <c r="M13" i="1"/>
  <c r="N13" i="1" s="1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F28" i="1" l="1"/>
  <c r="F30" i="1"/>
  <c r="F58" i="1"/>
  <c r="G58" i="1"/>
  <c r="F25" i="1"/>
  <c r="G25" i="1" s="1"/>
  <c r="G23" i="1"/>
  <c r="G21" i="1"/>
  <c r="F29" i="1"/>
  <c r="G20" i="1"/>
  <c r="G22" i="1"/>
  <c r="D27" i="4"/>
  <c r="D28" i="4" s="1"/>
  <c r="E42" i="1" s="1"/>
  <c r="D13" i="4"/>
  <c r="D14" i="4" s="1"/>
  <c r="E41" i="1" s="1"/>
  <c r="F60" i="1" l="1"/>
  <c r="F42" i="1"/>
  <c r="G42" i="1" s="1"/>
  <c r="F41" i="1"/>
  <c r="G41" i="1" s="1"/>
  <c r="F43" i="1" l="1"/>
  <c r="E29" i="1" l="1"/>
  <c r="G29" i="1" s="1"/>
  <c r="E51" i="1" l="1"/>
  <c r="G51" i="1" s="1"/>
  <c r="P12" i="1" l="1"/>
  <c r="F12" i="1"/>
  <c r="Q12" i="1" s="1"/>
  <c r="E30" i="1"/>
  <c r="G30" i="1" s="1"/>
  <c r="E43" i="1"/>
  <c r="G43" i="1" s="1"/>
  <c r="G12" i="1" l="1"/>
  <c r="E28" i="1"/>
  <c r="G28" i="1" s="1"/>
  <c r="E60" i="1" l="1"/>
  <c r="G60" i="1" s="1"/>
  <c r="E15" i="1" l="1"/>
  <c r="E14" i="1"/>
  <c r="F15" i="1" l="1"/>
  <c r="Q15" i="1" s="1"/>
  <c r="P15" i="1"/>
  <c r="G15" i="1"/>
  <c r="F14" i="1"/>
  <c r="Q14" i="1" s="1"/>
  <c r="P14" i="1"/>
  <c r="G13" i="1"/>
  <c r="E17" i="1"/>
  <c r="P13" i="1"/>
  <c r="F13" i="1"/>
  <c r="G14" i="1" l="1"/>
  <c r="E27" i="1"/>
  <c r="Q13" i="1"/>
  <c r="F17" i="1"/>
  <c r="F27" i="1" s="1"/>
  <c r="F32" i="1" s="1"/>
  <c r="F33" i="1" s="1"/>
  <c r="F62" i="1" s="1"/>
  <c r="F63" i="1" s="1"/>
  <c r="F64" i="1" s="1"/>
  <c r="F65" i="1" s="1"/>
  <c r="G17" i="1" l="1"/>
  <c r="E32" i="1"/>
  <c r="G27" i="1"/>
  <c r="E33" i="1" l="1"/>
  <c r="G32" i="1"/>
  <c r="G33" i="1" l="1"/>
  <c r="E62" i="1"/>
  <c r="E63" i="1" l="1"/>
  <c r="G62" i="1"/>
  <c r="E64" i="1" l="1"/>
  <c r="G63" i="1"/>
  <c r="E65" i="1" l="1"/>
  <c r="G65" i="1" s="1"/>
  <c r="G66" i="1" s="1"/>
  <c r="G64" i="1"/>
</calcChain>
</file>

<file path=xl/sharedStrings.xml><?xml version="1.0" encoding="utf-8"?>
<sst xmlns="http://schemas.openxmlformats.org/spreadsheetml/2006/main" count="142" uniqueCount="115">
  <si>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</si>
  <si>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</si>
  <si>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</si>
  <si>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</si>
  <si>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</si>
  <si>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</si>
  <si>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</si>
  <si>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</si>
  <si>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</si>
  <si>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</si>
  <si>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</si>
  <si>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</si>
  <si>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</si>
  <si>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</si>
  <si>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</si>
  <si>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</si>
  <si>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</si>
  <si>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</si>
  <si>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</si>
  <si>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</si>
  <si>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</si>
  <si>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</si>
  <si>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</si>
  <si>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</si>
  <si>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</si>
  <si>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</si>
  <si>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</si>
  <si>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</si>
  <si>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</si>
  <si>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</si>
  <si>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</si>
  <si>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</si>
  <si>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</si>
  <si>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</si>
  <si>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</si>
  <si>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</si>
  <si>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</si>
  <si>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</si>
  <si>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</si>
  <si>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</si>
  <si>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</si>
  <si>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</si>
  <si>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</si>
  <si>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</si>
  <si>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**OPS Graduate Student</t>
  </si>
  <si>
    <t>**OPS Undergraduate Student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</si>
  <si>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</si>
  <si>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</si>
  <si>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</si>
  <si>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</si>
  <si>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</si>
  <si>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</si>
  <si>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</si>
  <si>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</si>
  <si>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</si>
  <si>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</si>
  <si>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</si>
  <si>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</si>
  <si>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</si>
  <si>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</si>
  <si>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</si>
  <si>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</si>
  <si>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</si>
  <si>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</si>
  <si>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</si>
  <si>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</si>
  <si>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</si>
  <si>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</si>
  <si>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</si>
  <si>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</si>
  <si>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</si>
  <si>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</si>
  <si>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</si>
  <si>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</si>
  <si>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</si>
  <si>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</si>
  <si>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</si>
  <si>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</si>
  <si>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</si>
  <si>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</si>
  <si>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</si>
  <si>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</si>
  <si>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</si>
  <si>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</si>
  <si>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</si>
  <si>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</si>
  <si>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</si>
  <si>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</si>
  <si>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</si>
  <si>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</si>
  <si>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</si>
  <si>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</si>
  <si>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</si>
  <si>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Repeat as needed.</t>
  </si>
  <si>
    <t>Year 2</t>
  </si>
  <si>
    <t>Input the current salary in cell I12, corresponding months in cell J12 and effort in cell D12. The appropriate months and year 1 salary will auto-populate.</t>
  </si>
  <si>
    <t>Salary</t>
  </si>
  <si>
    <t>Insert the number of travelers in cell A14 and it will auto-populate in cell c38 on the Single PI Budget - 2Yr tab.</t>
  </si>
  <si>
    <t>Insert the number of travelers in cell A14 and it will auto-populate in cell c39 on the Single PI Budget - 2Yr tab.</t>
  </si>
  <si>
    <t>Update the Travel Budget Example tab as needed and the values will auto-populate in the Single PI Budget - 2Yr tab.</t>
  </si>
  <si>
    <t>Equipment</t>
  </si>
  <si>
    <t>For a constructed asset to be considered equipment, the value/combined value of the components used to construct the equipment must exceed $5,000 and the constructed item must have a useful life of more than one year.</t>
  </si>
  <si>
    <t>Asset Build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</si>
  <si>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</si>
  <si>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>Total Equipment Costs</t>
  </si>
  <si>
    <t xml:space="preserve">For additional payroll information see, </t>
  </si>
  <si>
    <t>hr.ucf.edu/document/payroll-guidelines/</t>
  </si>
  <si>
    <t>Dr. XXX</t>
  </si>
  <si>
    <t>*Graduate Student (GRA)</t>
  </si>
  <si>
    <t xml:space="preserve">OPS students are paid minimun $13/hr based on an estimated number of hours per week over the course of 4.5 months fall/spring (1 semester) or 3 months summer. </t>
  </si>
  <si>
    <t>Rates change based on department. See GRA Stipend Rates tab for the minimum rate.</t>
  </si>
  <si>
    <t xml:space="preserve"> (GRA) - graduate student hired on contract that pays stipend plus tuition</t>
  </si>
  <si>
    <t>PI  9 Mo Salary</t>
  </si>
  <si>
    <t>PI  12 Mo Salary</t>
  </si>
  <si>
    <t>Lodging per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</si>
</sst>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&quot;$&quot;#,##0.00"/>
    <numFmt numFmtId="167" formatCode="&quot;$&quot;#,##0"/>
    <numFmt numFmtId="168" formatCode="0.0%"/>
  </numFmts>
  <fonts count="29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8" xfId="0" applyNumberFormat="1" applyFont="1" applyBorder="1" applyAlignment="1">
      <alignment vertical="center"/>
    </xf>
    <xf numFmtId="0" fontId="12" fillId="0" borderId="17" xfId="0" applyFont="1" applyBorder="1"/>
    <xf numFmtId="0" fontId="1" fillId="0" borderId="12" xfId="0" applyFont="1" applyBorder="1" applyAlignment="1">
      <alignment vertical="center"/>
    </xf>
    <xf numFmtId="0" fontId="13" fillId="0" borderId="17" xfId="0" applyFont="1" applyBorder="1"/>
    <xf numFmtId="0" fontId="13" fillId="0" borderId="18" xfId="0" applyFont="1" applyBorder="1"/>
    <xf numFmtId="0" fontId="4" fillId="0" borderId="18" xfId="0" applyFont="1" applyBorder="1" applyAlignment="1">
      <alignment vertical="center"/>
    </xf>
    <xf numFmtId="6" fontId="4" fillId="0" borderId="18" xfId="0" applyNumberFormat="1" applyFont="1" applyBorder="1" applyAlignment="1">
      <alignment vertical="center"/>
    </xf>
    <xf numFmtId="0" fontId="13" fillId="2" borderId="19" xfId="0" applyFont="1" applyFill="1" applyBorder="1"/>
    <xf numFmtId="0" fontId="4" fillId="2" borderId="20" xfId="0" applyFont="1" applyFill="1" applyBorder="1" applyAlignment="1">
      <alignment vertical="center"/>
    </xf>
    <xf numFmtId="0" fontId="13" fillId="2" borderId="20" xfId="0" applyFont="1" applyFill="1" applyBorder="1"/>
    <xf numFmtId="6" fontId="4" fillId="2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6" fontId="1" fillId="0" borderId="15" xfId="0" applyNumberFormat="1" applyFont="1" applyBorder="1" applyAlignment="1">
      <alignment vertical="center"/>
    </xf>
    <xf numFmtId="6" fontId="1" fillId="0" borderId="17" xfId="0" applyNumberFormat="1" applyFont="1" applyBorder="1" applyAlignment="1">
      <alignment vertical="center"/>
    </xf>
    <xf numFmtId="0" fontId="15" fillId="2" borderId="17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1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7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2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8" xfId="0" applyFont="1" applyBorder="1"/>
    <xf numFmtId="0" fontId="4" fillId="0" borderId="29" xfId="0" applyFont="1" applyBorder="1" applyAlignment="1">
      <alignment horizontal="center"/>
    </xf>
    <xf numFmtId="42" fontId="0" fillId="0" borderId="27" xfId="0" applyNumberFormat="1" applyBorder="1"/>
    <xf numFmtId="0" fontId="1" fillId="0" borderId="31" xfId="0" applyFont="1" applyBorder="1"/>
    <xf numFmtId="164" fontId="0" fillId="0" borderId="27" xfId="3" applyNumberFormat="1" applyFont="1" applyBorder="1"/>
    <xf numFmtId="164" fontId="0" fillId="2" borderId="27" xfId="3" applyNumberFormat="1" applyFont="1" applyFill="1" applyBorder="1"/>
    <xf numFmtId="164" fontId="0" fillId="0" borderId="27" xfId="3" applyNumberFormat="1" applyFont="1" applyFill="1" applyBorder="1"/>
    <xf numFmtId="164" fontId="0" fillId="0" borderId="27" xfId="1" applyNumberFormat="1" applyFont="1" applyBorder="1"/>
    <xf numFmtId="164" fontId="0" fillId="2" borderId="27" xfId="1" applyNumberFormat="1" applyFont="1" applyFill="1" applyBorder="1"/>
    <xf numFmtId="164" fontId="4" fillId="2" borderId="27" xfId="1" applyNumberFormat="1" applyFont="1" applyFill="1" applyBorder="1"/>
    <xf numFmtId="164" fontId="4" fillId="0" borderId="27" xfId="1" applyNumberFormat="1" applyFont="1" applyBorder="1"/>
    <xf numFmtId="164" fontId="1" fillId="0" borderId="27" xfId="1" applyNumberFormat="1" applyFont="1" applyBorder="1"/>
    <xf numFmtId="0" fontId="4" fillId="0" borderId="32" xfId="0" applyFont="1" applyBorder="1" applyAlignment="1">
      <alignment horizontal="left"/>
    </xf>
    <xf numFmtId="164" fontId="4" fillId="0" borderId="27" xfId="1" applyNumberFormat="1" applyFont="1" applyFill="1" applyBorder="1"/>
    <xf numFmtId="164" fontId="4" fillId="2" borderId="34" xfId="1" applyNumberFormat="1" applyFont="1" applyFill="1" applyBorder="1"/>
    <xf numFmtId="164" fontId="0" fillId="2" borderId="29" xfId="1" applyNumberFormat="1" applyFont="1" applyFill="1" applyBorder="1"/>
    <xf numFmtId="164" fontId="0" fillId="2" borderId="34" xfId="1" applyNumberFormat="1" applyFont="1" applyFill="1" applyBorder="1"/>
    <xf numFmtId="164" fontId="4" fillId="2" borderId="36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4" fillId="2" borderId="1" xfId="3" applyNumberFormat="1" applyFont="1" applyFill="1" applyBorder="1"/>
    <xf numFmtId="9" fontId="1" fillId="2" borderId="3" xfId="4" applyFont="1" applyFill="1" applyBorder="1" applyAlignment="1">
      <alignment horizontal="right"/>
    </xf>
    <xf numFmtId="164" fontId="4" fillId="3" borderId="36" xfId="1" applyNumberFormat="1" applyFont="1" applyFill="1" applyBorder="1" applyAlignment="1">
      <alignment horizontal="center"/>
    </xf>
    <xf numFmtId="49" fontId="2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/>
    <xf numFmtId="0" fontId="26" fillId="0" borderId="0" xfId="0" applyFont="1" applyAlignment="1">
      <alignment wrapText="1"/>
    </xf>
    <xf numFmtId="0" fontId="16" fillId="0" borderId="0" xfId="7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6" fontId="0" fillId="0" borderId="0" xfId="0" applyNumberFormat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0" applyNumberFormat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6" fillId="0" borderId="0" xfId="7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8" fillId="0" borderId="0" xfId="0" applyFont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0" borderId="3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0" xfId="0" applyFont="1" applyBorder="1"/>
    <xf numFmtId="0" fontId="5" fillId="0" borderId="3" xfId="0" applyFont="1" applyBorder="1"/>
    <xf numFmtId="0" fontId="4" fillId="2" borderId="30" xfId="0" applyFont="1" applyFill="1" applyBorder="1"/>
    <xf numFmtId="0" fontId="4" fillId="2" borderId="3" xfId="0" applyFont="1" applyFill="1" applyBorder="1"/>
    <xf numFmtId="0" fontId="4" fillId="0" borderId="30" xfId="0" applyFont="1" applyBorder="1"/>
    <xf numFmtId="0" fontId="4" fillId="0" borderId="3" xfId="0" applyFont="1" applyBorder="1"/>
    <xf numFmtId="0" fontId="4" fillId="2" borderId="3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0" borderId="3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0" fillId="0" borderId="30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3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2" borderId="3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42" fontId="4" fillId="3" borderId="14" xfId="0" applyNumberFormat="1" applyFont="1" applyFill="1" applyBorder="1" applyAlignment="1">
      <alignment horizontal="right"/>
    </xf>
    <xf numFmtId="0" fontId="4" fillId="2" borderId="33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0" borderId="0" xfId="7" applyFont="1" applyAlignment="1">
      <alignment horizontal="center"/>
    </xf>
    <xf numFmtId="168" fontId="4" fillId="2" borderId="4" xfId="2" applyNumberFormat="1" applyFont="1" applyFill="1" applyBorder="1" applyAlignment="1">
      <alignment horizontal="left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5</xdr:col>
          <xdr:colOff>400050</xdr:colOff>
          <xdr:row>25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a.ucf.edu/wp-content/uploads/sites/2/Travel_Reference_Guid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01"/>
  <sheetViews>
    <sheetView tabSelected="1" topLeftCell="A17" zoomScale="90" zoomScaleNormal="90" workbookViewId="0">
      <selection activeCell="C64" sqref="C64"/>
    </sheetView>
  </sheetViews>
  <sheetFormatPr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6" width="12.85546875" style="7" customWidth="1"/>
    <col min="7" max="7" width="12.85546875" customWidth="1"/>
    <col min="8" max="8" width="5.7109375" customWidth="1"/>
    <col min="9" max="9" width="12.5703125" customWidth="1"/>
    <col min="10" max="11" width="10.42578125" customWidth="1"/>
    <col min="12" max="12" width="10.7109375" bestFit="1" customWidth="1"/>
    <col min="13" max="13" width="12.28515625" customWidth="1"/>
    <col min="14" max="14" width="10.7109375" customWidth="1"/>
    <col min="16" max="17" width="11.42578125" customWidth="1"/>
  </cols>
  <sheetData>
    <row r="1" spans="1:17" ht="15" x14ac:dyDescent="0.25">
      <c r="A1" s="149" t="s">
        <v>79</v>
      </c>
      <c r="B1" s="149"/>
      <c r="C1" s="149"/>
      <c r="D1" s="149"/>
      <c r="E1" s="149"/>
      <c r="F1" s="149"/>
      <c r="G1" s="149"/>
    </row>
    <row r="2" spans="1:17" x14ac:dyDescent="0.2">
      <c r="A2" s="39" t="s">
        <v>71</v>
      </c>
      <c r="B2" s="70"/>
      <c r="C2" s="70"/>
      <c r="D2" s="70"/>
      <c r="E2" s="70"/>
      <c r="F2" s="70"/>
      <c r="G2" s="70"/>
    </row>
    <row r="3" spans="1:17" x14ac:dyDescent="0.2">
      <c r="A3" s="39" t="s">
        <v>74</v>
      </c>
      <c r="B3" s="70"/>
      <c r="C3" s="39" t="s">
        <v>92</v>
      </c>
      <c r="E3" s="69"/>
      <c r="F3" s="69"/>
    </row>
    <row r="4" spans="1:17" ht="12.75" customHeight="1" x14ac:dyDescent="0.2">
      <c r="A4" s="41" t="s">
        <v>34</v>
      </c>
      <c r="B4" s="71"/>
      <c r="C4" s="71"/>
      <c r="D4" s="71"/>
      <c r="E4" s="71"/>
      <c r="F4" s="71"/>
      <c r="G4" s="71"/>
    </row>
    <row r="5" spans="1:17" ht="12.75" customHeight="1" x14ac:dyDescent="0.2">
      <c r="A5" s="41" t="s">
        <v>72</v>
      </c>
      <c r="B5" s="71"/>
      <c r="C5" s="71"/>
      <c r="D5" s="71"/>
      <c r="E5" s="71"/>
      <c r="F5" s="71"/>
      <c r="G5" s="71"/>
      <c r="M5" s="36"/>
    </row>
    <row r="6" spans="1:17" ht="16.5" thickBot="1" x14ac:dyDescent="0.25">
      <c r="E6"/>
      <c r="F6"/>
      <c r="M6" s="36"/>
    </row>
    <row r="7" spans="1:17" ht="15.75" x14ac:dyDescent="0.2">
      <c r="A7" s="173" t="s">
        <v>0</v>
      </c>
      <c r="B7" s="174"/>
      <c r="C7" s="174"/>
      <c r="D7" s="174"/>
      <c r="E7" s="174"/>
      <c r="F7" s="175"/>
      <c r="G7" s="176"/>
      <c r="I7" s="147" t="s">
        <v>75</v>
      </c>
      <c r="J7" s="148"/>
      <c r="K7" s="143"/>
      <c r="M7" s="73" t="s">
        <v>64</v>
      </c>
    </row>
    <row r="8" spans="1:17" x14ac:dyDescent="0.2">
      <c r="A8" s="180" t="s">
        <v>1</v>
      </c>
      <c r="B8" s="177"/>
      <c r="C8" s="110"/>
      <c r="D8" s="108"/>
      <c r="E8" s="177" t="s">
        <v>2</v>
      </c>
      <c r="F8" s="178"/>
      <c r="G8" s="179"/>
      <c r="M8" s="116" t="s">
        <v>95</v>
      </c>
    </row>
    <row r="9" spans="1:17" x14ac:dyDescent="0.2">
      <c r="A9" s="180"/>
      <c r="B9" s="177"/>
      <c r="C9" s="111"/>
      <c r="D9" s="109"/>
      <c r="E9" s="37" t="s">
        <v>3</v>
      </c>
      <c r="F9" s="37" t="s">
        <v>94</v>
      </c>
      <c r="G9" s="86" t="s">
        <v>4</v>
      </c>
      <c r="M9" s="116" t="s">
        <v>93</v>
      </c>
    </row>
    <row r="10" spans="1:17" s="1" customFormat="1" x14ac:dyDescent="0.2">
      <c r="A10" s="180"/>
      <c r="B10" s="177"/>
      <c r="C10" s="38" t="s">
        <v>47</v>
      </c>
      <c r="D10" s="77" t="s">
        <v>48</v>
      </c>
      <c r="E10" s="38" t="s">
        <v>39</v>
      </c>
      <c r="F10" s="38" t="s">
        <v>39</v>
      </c>
      <c r="G10" s="87" t="s">
        <v>39</v>
      </c>
      <c r="I10" s="164"/>
      <c r="J10" s="164"/>
      <c r="K10" s="26"/>
      <c r="L10" s="26"/>
      <c r="M10" s="40" t="s">
        <v>96</v>
      </c>
      <c r="N10" s="40" t="s">
        <v>96</v>
      </c>
      <c r="P10" s="40" t="s">
        <v>49</v>
      </c>
      <c r="Q10" s="40" t="s">
        <v>49</v>
      </c>
    </row>
    <row r="11" spans="1:17" x14ac:dyDescent="0.2">
      <c r="A11" s="158" t="s">
        <v>5</v>
      </c>
      <c r="B11" s="159"/>
      <c r="C11" s="63"/>
      <c r="D11" s="2"/>
      <c r="E11" s="6"/>
      <c r="F11" s="6"/>
      <c r="G11" s="88"/>
      <c r="I11" s="75" t="s">
        <v>112</v>
      </c>
      <c r="J11" s="75" t="s">
        <v>35</v>
      </c>
      <c r="K11" s="75" t="s">
        <v>113</v>
      </c>
      <c r="L11" s="75" t="s">
        <v>35</v>
      </c>
      <c r="M11" s="42" t="s">
        <v>3</v>
      </c>
      <c r="N11" s="42" t="s">
        <v>94</v>
      </c>
      <c r="P11" s="42" t="s">
        <v>3</v>
      </c>
      <c r="Q11" s="42" t="s">
        <v>94</v>
      </c>
    </row>
    <row r="12" spans="1:17" x14ac:dyDescent="0.2">
      <c r="A12" s="89"/>
      <c r="B12" s="72" t="s">
        <v>107</v>
      </c>
      <c r="C12" s="79">
        <v>0</v>
      </c>
      <c r="D12" s="112">
        <f>C12/L12</f>
        <v>0</v>
      </c>
      <c r="E12" s="27">
        <f>ROUND(K12/L12*C12,0)</f>
        <v>0</v>
      </c>
      <c r="F12" s="27">
        <f>E12*1.03</f>
        <v>0</v>
      </c>
      <c r="G12" s="90">
        <f>SUM(E12:F12)</f>
        <v>0</v>
      </c>
      <c r="I12" s="17">
        <v>0</v>
      </c>
      <c r="J12" s="9">
        <v>9</v>
      </c>
      <c r="K12" s="17">
        <f>I12/9*12</f>
        <v>0</v>
      </c>
      <c r="L12" s="9">
        <v>12</v>
      </c>
      <c r="M12" s="118">
        <f>K12</f>
        <v>0</v>
      </c>
      <c r="N12" s="118">
        <f>M12*1.03</f>
        <v>0</v>
      </c>
      <c r="P12" s="67" t="e">
        <f>SUM(E12/M12)</f>
        <v>#DIV/0!</v>
      </c>
      <c r="Q12" s="67" t="e">
        <f>F12/N12</f>
        <v>#DIV/0!</v>
      </c>
    </row>
    <row r="13" spans="1:17" x14ac:dyDescent="0.2">
      <c r="A13" s="89"/>
      <c r="B13" s="78"/>
      <c r="C13" s="79">
        <v>0</v>
      </c>
      <c r="D13" s="112">
        <f t="shared" ref="D13:D15" si="0">C13/L13</f>
        <v>0</v>
      </c>
      <c r="E13" s="27">
        <f>ROUND(K13/L13*C13,0)</f>
        <v>0</v>
      </c>
      <c r="F13" s="27">
        <f t="shared" ref="F13:F15" si="1">E13*1.03</f>
        <v>0</v>
      </c>
      <c r="G13" s="90">
        <f t="shared" ref="G13:G15" si="2">SUM(E13:F13)</f>
        <v>0</v>
      </c>
      <c r="I13" s="17">
        <v>0</v>
      </c>
      <c r="J13" s="9">
        <v>9</v>
      </c>
      <c r="K13" s="17">
        <f t="shared" ref="K13:K15" si="3">I13/9*12</f>
        <v>0</v>
      </c>
      <c r="L13" s="9">
        <v>12</v>
      </c>
      <c r="M13" s="118">
        <f t="shared" ref="M13:M15" si="4">I13</f>
        <v>0</v>
      </c>
      <c r="N13" s="118">
        <f t="shared" ref="N13:N15" si="5">M13*1.03</f>
        <v>0</v>
      </c>
      <c r="P13" s="67" t="e">
        <f t="shared" ref="P13:P15" si="6">SUM(E13/M13)</f>
        <v>#DIV/0!</v>
      </c>
      <c r="Q13" s="67" t="e">
        <f t="shared" ref="Q13:Q15" si="7">F13/N13</f>
        <v>#DIV/0!</v>
      </c>
    </row>
    <row r="14" spans="1:17" x14ac:dyDescent="0.2">
      <c r="A14" s="89"/>
      <c r="B14" s="78"/>
      <c r="C14" s="79">
        <v>0</v>
      </c>
      <c r="D14" s="112">
        <f t="shared" si="0"/>
        <v>0</v>
      </c>
      <c r="E14" s="27">
        <f t="shared" ref="E14:E15" si="8">ROUND(K14/L14*C14,0)</f>
        <v>0</v>
      </c>
      <c r="F14" s="27">
        <f t="shared" si="1"/>
        <v>0</v>
      </c>
      <c r="G14" s="90">
        <f t="shared" si="2"/>
        <v>0</v>
      </c>
      <c r="I14" s="17">
        <v>0</v>
      </c>
      <c r="J14" s="9">
        <v>9</v>
      </c>
      <c r="K14" s="17">
        <f t="shared" si="3"/>
        <v>0</v>
      </c>
      <c r="L14" s="9">
        <v>12</v>
      </c>
      <c r="M14" s="118">
        <f t="shared" si="4"/>
        <v>0</v>
      </c>
      <c r="N14" s="118">
        <f t="shared" si="5"/>
        <v>0</v>
      </c>
      <c r="P14" s="67" t="e">
        <f t="shared" si="6"/>
        <v>#DIV/0!</v>
      </c>
      <c r="Q14" s="67" t="e">
        <f t="shared" si="7"/>
        <v>#DIV/0!</v>
      </c>
    </row>
    <row r="15" spans="1:17" x14ac:dyDescent="0.2">
      <c r="A15" s="89"/>
      <c r="B15" s="78"/>
      <c r="C15" s="79">
        <v>0</v>
      </c>
      <c r="D15" s="112">
        <f t="shared" si="0"/>
        <v>0</v>
      </c>
      <c r="E15" s="27">
        <f t="shared" si="8"/>
        <v>0</v>
      </c>
      <c r="F15" s="27">
        <f t="shared" si="1"/>
        <v>0</v>
      </c>
      <c r="G15" s="90">
        <f t="shared" si="2"/>
        <v>0</v>
      </c>
      <c r="I15" s="17">
        <v>0</v>
      </c>
      <c r="J15" s="9">
        <v>9</v>
      </c>
      <c r="K15" s="17">
        <f t="shared" si="3"/>
        <v>0</v>
      </c>
      <c r="L15" s="9">
        <v>12</v>
      </c>
      <c r="M15" s="119">
        <f t="shared" si="4"/>
        <v>0</v>
      </c>
      <c r="N15" s="118">
        <f t="shared" si="5"/>
        <v>0</v>
      </c>
      <c r="P15" s="68" t="e">
        <f t="shared" si="6"/>
        <v>#DIV/0!</v>
      </c>
      <c r="Q15" s="68" t="e">
        <f t="shared" si="7"/>
        <v>#DIV/0!</v>
      </c>
    </row>
    <row r="16" spans="1:17" x14ac:dyDescent="0.2">
      <c r="A16" s="162"/>
      <c r="B16" s="163"/>
      <c r="C16" s="79"/>
      <c r="D16" s="82"/>
      <c r="E16" s="27"/>
      <c r="F16" s="27"/>
      <c r="G16" s="90"/>
      <c r="I16" s="21"/>
      <c r="J16" s="21"/>
      <c r="K16" s="21"/>
      <c r="L16" s="21"/>
    </row>
    <row r="17" spans="1:21" x14ac:dyDescent="0.2">
      <c r="A17" s="181" t="s">
        <v>30</v>
      </c>
      <c r="B17" s="182"/>
      <c r="C17" s="61"/>
      <c r="D17" s="61"/>
      <c r="E17" s="27">
        <f>ROUND(SUM(E12:E16),0)</f>
        <v>0</v>
      </c>
      <c r="F17" s="27">
        <f>ROUND(SUM(F12:F16),0)</f>
        <v>0</v>
      </c>
      <c r="G17" s="91">
        <f>SUM(E17:F17)</f>
        <v>0</v>
      </c>
      <c r="I17" s="21"/>
      <c r="J17" s="21"/>
      <c r="K17" s="21"/>
      <c r="L17" s="21"/>
    </row>
    <row r="18" spans="1:21" x14ac:dyDescent="0.2">
      <c r="A18" s="158" t="s">
        <v>28</v>
      </c>
      <c r="B18" s="159"/>
      <c r="C18" s="104" t="s">
        <v>81</v>
      </c>
      <c r="D18" s="2"/>
      <c r="E18" s="27"/>
      <c r="F18" s="27"/>
      <c r="G18" s="92"/>
      <c r="I18" s="75" t="s">
        <v>40</v>
      </c>
      <c r="J18" s="75" t="s">
        <v>35</v>
      </c>
      <c r="K18" s="144"/>
      <c r="L18" s="26"/>
      <c r="N18" s="35"/>
    </row>
    <row r="19" spans="1:21" x14ac:dyDescent="0.2">
      <c r="A19" s="165" t="s">
        <v>33</v>
      </c>
      <c r="B19" s="166"/>
      <c r="C19" s="79">
        <v>0</v>
      </c>
      <c r="D19" s="112">
        <v>0</v>
      </c>
      <c r="E19" s="27">
        <f>ROUND(I19*D19*C19,0)</f>
        <v>0</v>
      </c>
      <c r="F19" s="27">
        <f>E19*1.03</f>
        <v>0</v>
      </c>
      <c r="G19" s="92">
        <f>SUM(E19:F19)</f>
        <v>0</v>
      </c>
      <c r="I19" s="17">
        <v>57000</v>
      </c>
      <c r="J19" s="9">
        <v>12</v>
      </c>
      <c r="K19" s="21"/>
      <c r="L19" s="20"/>
      <c r="M19" s="33"/>
      <c r="N19" s="18"/>
    </row>
    <row r="20" spans="1:21" x14ac:dyDescent="0.2">
      <c r="A20" s="162" t="s">
        <v>108</v>
      </c>
      <c r="B20" s="163"/>
      <c r="C20" s="79">
        <v>0</v>
      </c>
      <c r="D20" s="112">
        <v>0</v>
      </c>
      <c r="E20" s="27">
        <f t="shared" ref="E20:E23" si="9">ROUND(I20*D20*C20,0)</f>
        <v>0</v>
      </c>
      <c r="F20" s="27">
        <f>E20*1.03</f>
        <v>0</v>
      </c>
      <c r="G20" s="92">
        <f t="shared" ref="G20:G23" si="10">SUM(E20:F20)</f>
        <v>0</v>
      </c>
      <c r="I20" s="17">
        <v>24000</v>
      </c>
      <c r="J20" s="9">
        <v>12</v>
      </c>
      <c r="K20" s="21"/>
      <c r="L20" s="21"/>
      <c r="M20" s="123" t="s">
        <v>110</v>
      </c>
      <c r="N20" s="123"/>
      <c r="O20" s="123"/>
      <c r="P20" s="123"/>
      <c r="Q20" s="123"/>
      <c r="R20" s="123"/>
      <c r="S20" s="124"/>
      <c r="T20" s="124"/>
      <c r="U20" s="124"/>
    </row>
    <row r="21" spans="1:21" x14ac:dyDescent="0.2">
      <c r="A21" s="162" t="s">
        <v>44</v>
      </c>
      <c r="B21" s="163"/>
      <c r="C21" s="79">
        <v>0</v>
      </c>
      <c r="D21" s="112">
        <v>0</v>
      </c>
      <c r="E21" s="27">
        <f t="shared" si="9"/>
        <v>0</v>
      </c>
      <c r="F21" s="27">
        <f>E21*1.03</f>
        <v>0</v>
      </c>
      <c r="G21" s="92">
        <f t="shared" si="10"/>
        <v>0</v>
      </c>
      <c r="I21" s="17">
        <v>0</v>
      </c>
      <c r="J21" s="4">
        <v>0</v>
      </c>
      <c r="K21" s="145"/>
      <c r="L21" s="21"/>
      <c r="M21" s="66" t="s">
        <v>109</v>
      </c>
      <c r="N21" s="34"/>
    </row>
    <row r="22" spans="1:21" x14ac:dyDescent="0.2">
      <c r="A22" s="162" t="s">
        <v>45</v>
      </c>
      <c r="B22" s="163"/>
      <c r="C22" s="79">
        <v>0</v>
      </c>
      <c r="D22" s="112">
        <v>0</v>
      </c>
      <c r="E22" s="27">
        <f t="shared" si="9"/>
        <v>0</v>
      </c>
      <c r="F22" s="27">
        <f>E22*1.03</f>
        <v>0</v>
      </c>
      <c r="G22" s="92">
        <f t="shared" si="10"/>
        <v>0</v>
      </c>
      <c r="I22" s="17">
        <v>0</v>
      </c>
      <c r="J22" s="4">
        <v>0</v>
      </c>
      <c r="K22" s="145"/>
      <c r="L22" s="21"/>
      <c r="M22" s="66" t="s">
        <v>70</v>
      </c>
      <c r="N22" s="34"/>
    </row>
    <row r="23" spans="1:21" x14ac:dyDescent="0.2">
      <c r="A23" s="162" t="s">
        <v>41</v>
      </c>
      <c r="B23" s="163"/>
      <c r="C23" s="79">
        <v>0</v>
      </c>
      <c r="D23" s="112">
        <v>0</v>
      </c>
      <c r="E23" s="27">
        <f t="shared" si="9"/>
        <v>0</v>
      </c>
      <c r="F23" s="27">
        <f>E23*1.03</f>
        <v>0</v>
      </c>
      <c r="G23" s="92">
        <f t="shared" si="10"/>
        <v>0</v>
      </c>
      <c r="I23" s="17">
        <v>0</v>
      </c>
      <c r="J23" s="9">
        <v>0</v>
      </c>
      <c r="K23" s="21"/>
      <c r="L23" s="21"/>
      <c r="N23" s="34"/>
    </row>
    <row r="24" spans="1:21" x14ac:dyDescent="0.2">
      <c r="A24" s="162"/>
      <c r="B24" s="163"/>
      <c r="C24" s="79"/>
      <c r="D24" s="82"/>
      <c r="E24" s="27"/>
      <c r="F24" s="27"/>
      <c r="G24" s="92"/>
      <c r="I24" s="21"/>
      <c r="J24" s="21"/>
      <c r="K24" s="21"/>
      <c r="L24" s="21"/>
      <c r="M24" s="66" t="s">
        <v>105</v>
      </c>
      <c r="P24" s="69" t="s">
        <v>106</v>
      </c>
    </row>
    <row r="25" spans="1:21" x14ac:dyDescent="0.2">
      <c r="A25" s="181" t="s">
        <v>46</v>
      </c>
      <c r="B25" s="182"/>
      <c r="C25" s="61"/>
      <c r="D25" s="61"/>
      <c r="E25" s="27">
        <f>ROUND(SUM(E19:E23),0)</f>
        <v>0</v>
      </c>
      <c r="F25" s="27">
        <f>ROUND(SUM(F19:F23),0)</f>
        <v>0</v>
      </c>
      <c r="G25" s="91">
        <f>SUM(E25:F25)</f>
        <v>0</v>
      </c>
      <c r="I25" s="26"/>
      <c r="J25" s="26"/>
      <c r="K25" s="26"/>
      <c r="L25" s="21"/>
      <c r="N25" s="35"/>
    </row>
    <row r="26" spans="1:21" x14ac:dyDescent="0.2">
      <c r="A26" s="167" t="s">
        <v>29</v>
      </c>
      <c r="B26" s="168"/>
      <c r="C26" s="80"/>
      <c r="D26" s="5"/>
      <c r="E26" s="27"/>
      <c r="F26" s="27"/>
      <c r="G26" s="92"/>
      <c r="I26" s="29"/>
      <c r="J26" s="20"/>
      <c r="K26" s="20"/>
      <c r="L26" s="21"/>
      <c r="M26" s="33"/>
      <c r="N26" s="18"/>
    </row>
    <row r="27" spans="1:21" x14ac:dyDescent="0.2">
      <c r="A27" s="162" t="s">
        <v>32</v>
      </c>
      <c r="B27" s="163"/>
      <c r="C27" s="121">
        <v>0.28999999999999998</v>
      </c>
      <c r="D27" s="112"/>
      <c r="E27" s="27">
        <f>ROUND(E17*$C$27,0)</f>
        <v>0</v>
      </c>
      <c r="F27" s="27">
        <f>ROUND(F17*$C$27,0)</f>
        <v>0</v>
      </c>
      <c r="G27" s="93">
        <f>SUM(E27:F27)</f>
        <v>0</v>
      </c>
      <c r="I27" s="29"/>
      <c r="J27" s="21"/>
      <c r="K27" s="21"/>
      <c r="L27" s="21"/>
      <c r="M27" s="33"/>
      <c r="N27" s="34"/>
    </row>
    <row r="28" spans="1:21" x14ac:dyDescent="0.2">
      <c r="A28" s="165" t="s">
        <v>33</v>
      </c>
      <c r="B28" s="166"/>
      <c r="C28" s="121">
        <v>0.18</v>
      </c>
      <c r="D28" s="112"/>
      <c r="E28" s="27">
        <f>ROUND(E19*$C$28,0)</f>
        <v>0</v>
      </c>
      <c r="F28" s="27">
        <f>ROUND(F19*$C$28,0)</f>
        <v>0</v>
      </c>
      <c r="G28" s="93">
        <f t="shared" ref="G28:G30" si="11">SUM(E28:F28)</f>
        <v>0</v>
      </c>
      <c r="I28" s="29"/>
      <c r="J28" s="21"/>
      <c r="K28" s="21"/>
      <c r="L28" s="21"/>
      <c r="M28" s="33"/>
      <c r="N28" s="34"/>
    </row>
    <row r="29" spans="1:21" x14ac:dyDescent="0.2">
      <c r="A29" s="162" t="s">
        <v>42</v>
      </c>
      <c r="B29" s="163"/>
      <c r="C29" s="121">
        <v>0</v>
      </c>
      <c r="D29" s="112"/>
      <c r="E29" s="27">
        <f>ROUND((E20+E21+E22)*$C$29,0)</f>
        <v>0</v>
      </c>
      <c r="F29" s="27">
        <f>ROUND((F20+F21+F22)*$C$29,0)</f>
        <v>0</v>
      </c>
      <c r="G29" s="93">
        <f t="shared" si="11"/>
        <v>0</v>
      </c>
      <c r="I29" s="29"/>
      <c r="J29" s="21"/>
      <c r="K29" s="21"/>
      <c r="L29" s="21"/>
      <c r="N29" s="34"/>
    </row>
    <row r="30" spans="1:21" x14ac:dyDescent="0.2">
      <c r="A30" s="162" t="s">
        <v>41</v>
      </c>
      <c r="B30" s="163"/>
      <c r="C30" s="121">
        <v>0.08</v>
      </c>
      <c r="D30" s="112"/>
      <c r="E30" s="27">
        <f>ROUND(E23*$C$30,0)</f>
        <v>0</v>
      </c>
      <c r="F30" s="27">
        <f>ROUND(F23*$C$30,0)</f>
        <v>0</v>
      </c>
      <c r="G30" s="93">
        <f t="shared" si="11"/>
        <v>0</v>
      </c>
      <c r="I30" s="21"/>
      <c r="J30" s="21"/>
      <c r="K30" s="21"/>
      <c r="L30" s="21"/>
      <c r="M30" s="33"/>
    </row>
    <row r="31" spans="1:21" x14ac:dyDescent="0.2">
      <c r="A31" s="162"/>
      <c r="B31" s="163"/>
      <c r="C31" s="105"/>
      <c r="D31" s="112"/>
      <c r="E31" s="11"/>
      <c r="F31" s="11"/>
      <c r="G31" s="93"/>
      <c r="I31" s="21"/>
      <c r="J31" s="21"/>
      <c r="K31" s="21"/>
      <c r="N31" s="19"/>
    </row>
    <row r="32" spans="1:21" x14ac:dyDescent="0.2">
      <c r="A32" s="181" t="s">
        <v>31</v>
      </c>
      <c r="B32" s="182"/>
      <c r="C32" s="62"/>
      <c r="D32" s="61"/>
      <c r="E32" s="11">
        <f>ROUND(SUM(E27:E30),0)</f>
        <v>0</v>
      </c>
      <c r="F32" s="11">
        <f>ROUND(SUM(F27:F30),0)</f>
        <v>0</v>
      </c>
      <c r="G32" s="94">
        <f>SUM(E32:F32)</f>
        <v>0</v>
      </c>
      <c r="I32" s="21"/>
      <c r="J32" s="21"/>
      <c r="K32" s="21"/>
      <c r="N32" s="25"/>
    </row>
    <row r="33" spans="1:22" x14ac:dyDescent="0.2">
      <c r="A33" s="156" t="s">
        <v>6</v>
      </c>
      <c r="B33" s="157"/>
      <c r="C33" s="63"/>
      <c r="D33" s="63"/>
      <c r="E33" s="12">
        <f>ROUND(E32+E25+E17,0)</f>
        <v>0</v>
      </c>
      <c r="F33" s="12">
        <f>ROUND(F32+F25+F17,0)</f>
        <v>0</v>
      </c>
      <c r="G33" s="95">
        <f>SUM(E33:F33)</f>
        <v>0</v>
      </c>
      <c r="I33" s="22"/>
      <c r="J33" s="22"/>
      <c r="K33" s="22"/>
      <c r="L33" s="22"/>
    </row>
    <row r="34" spans="1:22" x14ac:dyDescent="0.2">
      <c r="A34" s="154"/>
      <c r="B34" s="155"/>
      <c r="C34" s="63"/>
      <c r="D34" s="2"/>
      <c r="E34" s="12"/>
      <c r="F34" s="12"/>
      <c r="G34" s="96"/>
      <c r="I34" s="22"/>
      <c r="J34" s="22"/>
      <c r="K34" s="22"/>
      <c r="L34" s="22"/>
    </row>
    <row r="35" spans="1:22" x14ac:dyDescent="0.2">
      <c r="A35" s="156" t="s">
        <v>7</v>
      </c>
      <c r="B35" s="157"/>
      <c r="C35" s="63"/>
      <c r="D35" s="63"/>
      <c r="E35" s="11"/>
      <c r="F35" s="11"/>
      <c r="G35" s="94"/>
      <c r="I35" s="21"/>
      <c r="J35" s="22"/>
      <c r="K35" s="22"/>
      <c r="L35" s="22"/>
    </row>
    <row r="36" spans="1:22" x14ac:dyDescent="0.2">
      <c r="A36" s="162" t="s">
        <v>100</v>
      </c>
      <c r="B36" s="163"/>
      <c r="C36" s="61"/>
      <c r="D36" s="4"/>
      <c r="E36" s="27">
        <v>0</v>
      </c>
      <c r="F36" s="27">
        <v>0</v>
      </c>
      <c r="G36" s="93">
        <f t="shared" ref="G36:G38" si="12">SUM(E36:F36)</f>
        <v>0</v>
      </c>
      <c r="M36" s="31" t="s">
        <v>101</v>
      </c>
    </row>
    <row r="37" spans="1:22" x14ac:dyDescent="0.2">
      <c r="A37" s="162" t="s">
        <v>102</v>
      </c>
      <c r="B37" s="163"/>
      <c r="C37" s="61"/>
      <c r="D37" s="4"/>
      <c r="E37" s="27">
        <v>0</v>
      </c>
      <c r="F37" s="27">
        <v>0</v>
      </c>
      <c r="G37" s="93">
        <f t="shared" si="12"/>
        <v>0</v>
      </c>
      <c r="M37" s="31" t="s">
        <v>103</v>
      </c>
    </row>
    <row r="38" spans="1:22" x14ac:dyDescent="0.2">
      <c r="A38" s="160" t="s">
        <v>104</v>
      </c>
      <c r="B38" s="161"/>
      <c r="C38" s="64"/>
      <c r="D38" s="113"/>
      <c r="E38" s="120">
        <f>ROUND(SUM(E36:E37),0)</f>
        <v>0</v>
      </c>
      <c r="F38" s="120">
        <f>ROUND(SUM(F36:F37),0)</f>
        <v>0</v>
      </c>
      <c r="G38" s="93">
        <f t="shared" si="12"/>
        <v>0</v>
      </c>
    </row>
    <row r="39" spans="1:22" x14ac:dyDescent="0.2">
      <c r="A39" s="158"/>
      <c r="B39" s="159"/>
      <c r="C39" s="63"/>
      <c r="D39" s="2"/>
      <c r="E39" s="11"/>
      <c r="F39" s="11"/>
      <c r="G39" s="93"/>
      <c r="I39" s="21"/>
      <c r="J39" s="22"/>
      <c r="K39" s="22"/>
      <c r="L39" s="22"/>
    </row>
    <row r="40" spans="1:22" x14ac:dyDescent="0.2">
      <c r="A40" s="158" t="s">
        <v>8</v>
      </c>
      <c r="B40" s="159"/>
      <c r="C40" s="104" t="s">
        <v>81</v>
      </c>
      <c r="D40" s="2"/>
      <c r="E40" s="11"/>
      <c r="F40" s="11"/>
      <c r="G40" s="93"/>
      <c r="I40" s="21"/>
      <c r="J40" s="21"/>
      <c r="K40" s="21"/>
      <c r="L40" s="21"/>
    </row>
    <row r="41" spans="1:22" x14ac:dyDescent="0.2">
      <c r="A41" s="162" t="s">
        <v>13</v>
      </c>
      <c r="B41" s="163"/>
      <c r="C41" s="61">
        <f>'Travel Budget Example'!A14</f>
        <v>0</v>
      </c>
      <c r="D41" s="4"/>
      <c r="E41" s="11">
        <f>ROUND('Travel Budget Example'!D14,0)</f>
        <v>0</v>
      </c>
      <c r="F41" s="11">
        <f>E41</f>
        <v>0</v>
      </c>
      <c r="G41" s="97">
        <f>SUM(E41:F41)</f>
        <v>0</v>
      </c>
      <c r="I41" s="146" t="s">
        <v>99</v>
      </c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</row>
    <row r="42" spans="1:22" x14ac:dyDescent="0.2">
      <c r="A42" s="162" t="s">
        <v>14</v>
      </c>
      <c r="B42" s="163"/>
      <c r="C42" s="61">
        <f>'Travel Budget Example'!A28</f>
        <v>0</v>
      </c>
      <c r="D42" s="4"/>
      <c r="E42" s="11">
        <f>ROUND('Travel Budget Example'!D28,0)</f>
        <v>0</v>
      </c>
      <c r="F42" s="11">
        <f>E42</f>
        <v>0</v>
      </c>
      <c r="G42" s="97">
        <f>SUM(E42:F42)</f>
        <v>0</v>
      </c>
      <c r="I42" s="21"/>
      <c r="J42" s="21"/>
      <c r="K42" s="21"/>
      <c r="L42" s="21"/>
    </row>
    <row r="43" spans="1:22" x14ac:dyDescent="0.2">
      <c r="A43" s="160" t="s">
        <v>25</v>
      </c>
      <c r="B43" s="161"/>
      <c r="C43" s="64"/>
      <c r="D43" s="113"/>
      <c r="E43" s="12">
        <f>ROUND(SUM(E41:E42),0)</f>
        <v>0</v>
      </c>
      <c r="F43" s="12">
        <f>ROUND(SUM(F41:F42),0)</f>
        <v>0</v>
      </c>
      <c r="G43" s="95">
        <f>SUM(E43:F43)</f>
        <v>0</v>
      </c>
      <c r="I43" s="22"/>
      <c r="J43" s="22"/>
      <c r="K43" s="22"/>
      <c r="L43" s="22"/>
    </row>
    <row r="44" spans="1:22" x14ac:dyDescent="0.2">
      <c r="A44" s="152"/>
      <c r="B44" s="153"/>
      <c r="C44" s="64"/>
      <c r="D44" s="114"/>
      <c r="E44" s="12"/>
      <c r="F44" s="12"/>
      <c r="G44" s="96"/>
      <c r="I44" s="22"/>
      <c r="J44" s="22"/>
      <c r="K44" s="22"/>
      <c r="L44" s="22"/>
    </row>
    <row r="45" spans="1:22" ht="12.75" customHeight="1" x14ac:dyDescent="0.2">
      <c r="A45" s="158" t="s">
        <v>9</v>
      </c>
      <c r="B45" s="159"/>
      <c r="C45" s="63"/>
      <c r="D45" s="2"/>
      <c r="E45" s="11"/>
      <c r="F45" s="11"/>
      <c r="G45" s="93"/>
      <c r="I45" s="21"/>
      <c r="J45" s="21"/>
      <c r="K45" s="21"/>
      <c r="L45" s="21"/>
      <c r="M45" s="31" t="s">
        <v>59</v>
      </c>
    </row>
    <row r="46" spans="1:22" ht="12.75" customHeight="1" x14ac:dyDescent="0.2">
      <c r="A46" s="162" t="s">
        <v>15</v>
      </c>
      <c r="B46" s="163"/>
      <c r="C46" s="61"/>
      <c r="D46" s="4"/>
      <c r="E46" s="11">
        <v>0</v>
      </c>
      <c r="F46" s="11">
        <v>0</v>
      </c>
      <c r="G46" s="93">
        <f>SUM(E46:F46)</f>
        <v>0</v>
      </c>
      <c r="I46" s="21"/>
      <c r="J46" s="21"/>
      <c r="K46" s="21"/>
      <c r="L46" s="21"/>
      <c r="M46" s="31" t="s">
        <v>60</v>
      </c>
    </row>
    <row r="47" spans="1:22" ht="12.75" customHeight="1" x14ac:dyDescent="0.2">
      <c r="A47" s="162" t="s">
        <v>16</v>
      </c>
      <c r="B47" s="163"/>
      <c r="C47" s="61"/>
      <c r="D47" s="4"/>
      <c r="E47" s="11">
        <v>0</v>
      </c>
      <c r="F47" s="11">
        <v>0</v>
      </c>
      <c r="G47" s="93">
        <f t="shared" ref="G47:G50" si="13">SUM(E47:F47)</f>
        <v>0</v>
      </c>
      <c r="I47" s="21"/>
      <c r="J47" s="21"/>
      <c r="K47" s="21"/>
      <c r="L47" s="21"/>
      <c r="M47" s="31" t="s">
        <v>61</v>
      </c>
    </row>
    <row r="48" spans="1:22" ht="12.75" customHeight="1" x14ac:dyDescent="0.2">
      <c r="A48" s="162" t="s">
        <v>17</v>
      </c>
      <c r="B48" s="163"/>
      <c r="C48" s="61"/>
      <c r="D48" s="4"/>
      <c r="E48" s="11">
        <v>0</v>
      </c>
      <c r="F48" s="11">
        <v>0</v>
      </c>
      <c r="G48" s="93">
        <f t="shared" si="13"/>
        <v>0</v>
      </c>
      <c r="I48" s="21"/>
      <c r="J48" s="21"/>
      <c r="K48" s="21"/>
      <c r="L48" s="21"/>
      <c r="M48" s="31" t="s">
        <v>62</v>
      </c>
    </row>
    <row r="49" spans="1:22" ht="12.75" customHeight="1" x14ac:dyDescent="0.2">
      <c r="A49" s="162" t="s">
        <v>18</v>
      </c>
      <c r="B49" s="163"/>
      <c r="C49" s="61"/>
      <c r="D49" s="4"/>
      <c r="E49" s="11">
        <v>0</v>
      </c>
      <c r="F49" s="11">
        <v>0</v>
      </c>
      <c r="G49" s="93">
        <f t="shared" si="13"/>
        <v>0</v>
      </c>
      <c r="I49" s="21"/>
      <c r="J49" s="21"/>
      <c r="K49" s="21"/>
      <c r="L49" s="21"/>
      <c r="M49" s="31" t="s">
        <v>63</v>
      </c>
    </row>
    <row r="50" spans="1:22" ht="12.75" customHeight="1" x14ac:dyDescent="0.2">
      <c r="A50" s="162" t="s">
        <v>19</v>
      </c>
      <c r="B50" s="163"/>
      <c r="C50" s="61"/>
      <c r="D50" s="4"/>
      <c r="E50" s="11">
        <v>0</v>
      </c>
      <c r="F50" s="11">
        <v>0</v>
      </c>
      <c r="G50" s="93">
        <f t="shared" si="13"/>
        <v>0</v>
      </c>
      <c r="I50" s="21"/>
      <c r="J50" s="21"/>
      <c r="K50" s="21"/>
      <c r="L50" s="21"/>
    </row>
    <row r="51" spans="1:22" ht="12.75" customHeight="1" x14ac:dyDescent="0.2">
      <c r="A51" s="160" t="s">
        <v>24</v>
      </c>
      <c r="B51" s="161"/>
      <c r="C51" s="64"/>
      <c r="D51" s="113"/>
      <c r="E51" s="12">
        <f>SUM(E46:E50)</f>
        <v>0</v>
      </c>
      <c r="F51" s="12">
        <f>SUM(F46:F50)</f>
        <v>0</v>
      </c>
      <c r="G51" s="94">
        <f>SUM(E51:F51)</f>
        <v>0</v>
      </c>
      <c r="I51" s="22"/>
      <c r="J51" s="21"/>
      <c r="K51" s="21"/>
      <c r="L51" s="21"/>
      <c r="M51" s="60"/>
    </row>
    <row r="52" spans="1:22" ht="12.75" customHeight="1" x14ac:dyDescent="0.2">
      <c r="A52" s="152"/>
      <c r="B52" s="153"/>
      <c r="C52" s="64"/>
      <c r="D52" s="114"/>
      <c r="E52" s="12"/>
      <c r="F52" s="12"/>
      <c r="G52" s="96"/>
      <c r="I52" s="22"/>
      <c r="J52" s="21"/>
      <c r="K52" s="21"/>
      <c r="L52" s="21"/>
    </row>
    <row r="53" spans="1:22" x14ac:dyDescent="0.2">
      <c r="A53" s="167" t="s">
        <v>10</v>
      </c>
      <c r="B53" s="168"/>
      <c r="C53" s="106"/>
      <c r="D53" s="5"/>
      <c r="E53" s="11"/>
      <c r="F53" s="11"/>
      <c r="G53" s="93"/>
      <c r="I53" s="21"/>
      <c r="J53" s="21"/>
      <c r="K53" s="21"/>
      <c r="L53" s="21"/>
    </row>
    <row r="54" spans="1:22" x14ac:dyDescent="0.2">
      <c r="A54" s="162" t="s">
        <v>20</v>
      </c>
      <c r="B54" s="163"/>
      <c r="C54" s="61"/>
      <c r="D54" s="4"/>
      <c r="E54" s="11">
        <v>0</v>
      </c>
      <c r="F54" s="11">
        <v>0</v>
      </c>
      <c r="G54" s="93">
        <f>SUM(E54:F54)</f>
        <v>0</v>
      </c>
      <c r="I54" s="21"/>
      <c r="J54" s="21"/>
      <c r="K54" s="21"/>
      <c r="L54" s="21"/>
    </row>
    <row r="55" spans="1:22" x14ac:dyDescent="0.2">
      <c r="A55" s="162" t="s">
        <v>43</v>
      </c>
      <c r="B55" s="163"/>
      <c r="C55" s="61"/>
      <c r="D55" s="4"/>
      <c r="E55" s="11">
        <v>0</v>
      </c>
      <c r="F55" s="11">
        <v>0</v>
      </c>
      <c r="G55" s="93">
        <f t="shared" ref="G55:G59" si="14">SUM(E55:F55)</f>
        <v>0</v>
      </c>
      <c r="I55" s="21"/>
      <c r="J55" s="21"/>
      <c r="K55" s="21"/>
      <c r="L55" s="21"/>
    </row>
    <row r="56" spans="1:22" x14ac:dyDescent="0.2">
      <c r="A56" s="162" t="s">
        <v>21</v>
      </c>
      <c r="B56" s="163"/>
      <c r="C56" s="61"/>
      <c r="D56" s="4"/>
      <c r="E56" s="11">
        <v>0</v>
      </c>
      <c r="F56" s="11">
        <v>0</v>
      </c>
      <c r="G56" s="93">
        <f t="shared" si="14"/>
        <v>0</v>
      </c>
      <c r="I56" s="21"/>
      <c r="J56" s="21"/>
      <c r="K56" s="21"/>
      <c r="L56" s="21"/>
    </row>
    <row r="57" spans="1:22" x14ac:dyDescent="0.2">
      <c r="A57" s="162" t="s">
        <v>22</v>
      </c>
      <c r="B57" s="163"/>
      <c r="C57" s="61"/>
      <c r="D57" s="4"/>
      <c r="E57" s="11">
        <v>0</v>
      </c>
      <c r="F57" s="11">
        <v>0</v>
      </c>
      <c r="G57" s="93">
        <f t="shared" si="14"/>
        <v>0</v>
      </c>
      <c r="I57" s="75" t="s">
        <v>36</v>
      </c>
      <c r="J57" s="75" t="s">
        <v>37</v>
      </c>
      <c r="K57" s="144"/>
      <c r="L57" s="21"/>
      <c r="M57" s="116" t="s">
        <v>90</v>
      </c>
    </row>
    <row r="58" spans="1:22" x14ac:dyDescent="0.2">
      <c r="A58" s="162" t="s">
        <v>27</v>
      </c>
      <c r="B58" s="163"/>
      <c r="C58" s="61">
        <f>C20</f>
        <v>0</v>
      </c>
      <c r="D58" s="4"/>
      <c r="E58" s="30">
        <f>ROUND((I58*1)*J58*C58,0)</f>
        <v>0</v>
      </c>
      <c r="F58" s="30">
        <f>E58</f>
        <v>0</v>
      </c>
      <c r="G58" s="93">
        <f t="shared" si="14"/>
        <v>0</v>
      </c>
      <c r="I58" s="16">
        <f>369.65*1.05</f>
        <v>388.13249999999999</v>
      </c>
      <c r="J58" s="9">
        <v>24</v>
      </c>
      <c r="K58" s="21"/>
      <c r="L58" s="23"/>
      <c r="M58" s="31" t="s">
        <v>89</v>
      </c>
      <c r="V58" s="69" t="s">
        <v>73</v>
      </c>
    </row>
    <row r="59" spans="1:22" x14ac:dyDescent="0.2">
      <c r="A59" s="162" t="s">
        <v>76</v>
      </c>
      <c r="B59" s="163"/>
      <c r="C59" s="62"/>
      <c r="D59" s="4"/>
      <c r="E59" s="11">
        <v>0</v>
      </c>
      <c r="F59" s="11">
        <v>0</v>
      </c>
      <c r="G59" s="93">
        <f t="shared" si="14"/>
        <v>0</v>
      </c>
      <c r="L59" s="24"/>
      <c r="M59" s="31" t="s">
        <v>65</v>
      </c>
    </row>
    <row r="60" spans="1:22" x14ac:dyDescent="0.2">
      <c r="A60" s="160" t="s">
        <v>23</v>
      </c>
      <c r="B60" s="161"/>
      <c r="C60" s="64"/>
      <c r="D60" s="113"/>
      <c r="E60" s="12">
        <f>ROUND(SUM(E54:E59),0)</f>
        <v>0</v>
      </c>
      <c r="F60" s="12">
        <f>ROUND(SUM(F54:F59),0)</f>
        <v>0</v>
      </c>
      <c r="G60" s="95">
        <f>SUM(E60:F60)</f>
        <v>0</v>
      </c>
      <c r="I60" s="22"/>
      <c r="J60" s="22"/>
      <c r="K60" s="22"/>
      <c r="L60" s="21"/>
    </row>
    <row r="61" spans="1:22" x14ac:dyDescent="0.2">
      <c r="A61" s="98"/>
      <c r="B61" s="84"/>
      <c r="C61" s="83"/>
      <c r="D61" s="115"/>
      <c r="E61" s="85"/>
      <c r="F61" s="85"/>
      <c r="G61" s="99"/>
      <c r="I61" s="22"/>
      <c r="J61" s="22"/>
      <c r="K61" s="22"/>
      <c r="L61" s="21"/>
    </row>
    <row r="62" spans="1:22" ht="13.5" thickBot="1" x14ac:dyDescent="0.25">
      <c r="A62" s="186" t="s">
        <v>11</v>
      </c>
      <c r="B62" s="187"/>
      <c r="C62" s="65"/>
      <c r="D62" s="65"/>
      <c r="E62" s="13">
        <f>ROUND(E33+E38+E43+E51+E60,0)</f>
        <v>0</v>
      </c>
      <c r="F62" s="13">
        <f>ROUND(F33+F38+F43+F51+F60,0)</f>
        <v>0</v>
      </c>
      <c r="G62" s="100">
        <f>SUM(E62:F62)</f>
        <v>0</v>
      </c>
      <c r="I62" s="22"/>
      <c r="J62" s="22"/>
      <c r="K62" s="22"/>
      <c r="L62" s="22"/>
      <c r="M62" s="3"/>
    </row>
    <row r="63" spans="1:22" s="3" customFormat="1" x14ac:dyDescent="0.2">
      <c r="A63" s="150" t="s">
        <v>91</v>
      </c>
      <c r="B63" s="151"/>
      <c r="C63" s="107"/>
      <c r="D63" s="8"/>
      <c r="E63" s="28">
        <f>ROUND(E62-E38-E57-E51-E58,0)</f>
        <v>0</v>
      </c>
      <c r="F63" s="28">
        <f>ROUND(F62-F38-F57-F51-F58,0)</f>
        <v>0</v>
      </c>
      <c r="G63" s="101">
        <f>SUM(E63:F63)</f>
        <v>0</v>
      </c>
      <c r="H63" s="1"/>
      <c r="I63" s="21"/>
      <c r="J63" s="21"/>
      <c r="K63" s="21"/>
      <c r="L63" s="21"/>
      <c r="M63" s="31" t="s">
        <v>66</v>
      </c>
    </row>
    <row r="64" spans="1:22" ht="13.5" thickBot="1" x14ac:dyDescent="0.25">
      <c r="A64" s="169" t="s">
        <v>38</v>
      </c>
      <c r="B64" s="170"/>
      <c r="C64" s="192">
        <v>0.53500000000000003</v>
      </c>
      <c r="D64" s="10"/>
      <c r="E64" s="14">
        <f>ROUND(E63*$C$64,0)</f>
        <v>0</v>
      </c>
      <c r="F64" s="14">
        <f>ROUND(F63*$C$64,0)</f>
        <v>0</v>
      </c>
      <c r="G64" s="102">
        <f>SUM(E64:F64)</f>
        <v>0</v>
      </c>
      <c r="I64" s="22"/>
      <c r="J64" s="21"/>
      <c r="K64" s="21"/>
      <c r="L64" s="21"/>
      <c r="M64" s="31" t="s">
        <v>67</v>
      </c>
    </row>
    <row r="65" spans="1:13" ht="13.5" thickBot="1" x14ac:dyDescent="0.25">
      <c r="A65" s="171" t="s">
        <v>12</v>
      </c>
      <c r="B65" s="172"/>
      <c r="C65" s="74"/>
      <c r="D65" s="74"/>
      <c r="E65" s="15">
        <f>ROUND(E64+E62,0)</f>
        <v>0</v>
      </c>
      <c r="F65" s="15">
        <f>ROUND(F64+F62,0)</f>
        <v>0</v>
      </c>
      <c r="G65" s="103">
        <f>SUM(E65:F65)</f>
        <v>0</v>
      </c>
      <c r="I65" s="22"/>
      <c r="J65" s="22"/>
      <c r="K65" s="22"/>
      <c r="L65" s="22"/>
      <c r="M65" s="31" t="s">
        <v>68</v>
      </c>
    </row>
    <row r="66" spans="1:13" ht="12.75" customHeight="1" thickBot="1" x14ac:dyDescent="0.25">
      <c r="A66" s="183" t="s">
        <v>26</v>
      </c>
      <c r="B66" s="184"/>
      <c r="C66" s="184"/>
      <c r="D66" s="184"/>
      <c r="E66" s="184"/>
      <c r="F66" s="185"/>
      <c r="G66" s="122">
        <f>G65</f>
        <v>0</v>
      </c>
      <c r="M66" s="31" t="s">
        <v>69</v>
      </c>
    </row>
    <row r="67" spans="1:13" ht="12.75" customHeight="1" x14ac:dyDescent="0.2">
      <c r="E67"/>
      <c r="F67"/>
    </row>
    <row r="68" spans="1:13" x14ac:dyDescent="0.2">
      <c r="A68" s="31" t="s">
        <v>111</v>
      </c>
      <c r="B68" s="31"/>
      <c r="C68" s="32"/>
      <c r="D68" s="32"/>
      <c r="E68" s="31"/>
      <c r="F68" s="31"/>
      <c r="G68" s="31"/>
    </row>
    <row r="69" spans="1:13" x14ac:dyDescent="0.2">
      <c r="A69" s="32" t="s">
        <v>77</v>
      </c>
      <c r="B69" s="32"/>
      <c r="C69" s="32"/>
      <c r="D69" s="32"/>
      <c r="E69" s="31"/>
      <c r="F69" s="31"/>
      <c r="G69" s="31"/>
    </row>
    <row r="70" spans="1:13" x14ac:dyDescent="0.2">
      <c r="A70" s="117" t="s">
        <v>78</v>
      </c>
      <c r="E70"/>
      <c r="F70"/>
    </row>
    <row r="71" spans="1:13" x14ac:dyDescent="0.2">
      <c r="E71"/>
      <c r="F71"/>
    </row>
    <row r="72" spans="1:13" x14ac:dyDescent="0.2">
      <c r="E72"/>
      <c r="F72"/>
    </row>
    <row r="73" spans="1:13" x14ac:dyDescent="0.2">
      <c r="E73"/>
      <c r="F73"/>
    </row>
    <row r="74" spans="1:13" x14ac:dyDescent="0.2">
      <c r="E74"/>
      <c r="F74"/>
    </row>
    <row r="75" spans="1:13" x14ac:dyDescent="0.2">
      <c r="E75"/>
      <c r="F75"/>
    </row>
    <row r="76" spans="1:13" x14ac:dyDescent="0.2">
      <c r="E76"/>
      <c r="F76"/>
    </row>
    <row r="77" spans="1:13" x14ac:dyDescent="0.2">
      <c r="E77"/>
      <c r="F77"/>
    </row>
    <row r="78" spans="1:13" x14ac:dyDescent="0.2">
      <c r="E78"/>
      <c r="F78"/>
    </row>
    <row r="79" spans="1:13" x14ac:dyDescent="0.2">
      <c r="E79"/>
      <c r="F79"/>
    </row>
    <row r="80" spans="1:13" x14ac:dyDescent="0.2">
      <c r="E80"/>
      <c r="F80"/>
    </row>
    <row r="81" spans="5:6" x14ac:dyDescent="0.2">
      <c r="E81"/>
      <c r="F81"/>
    </row>
    <row r="82" spans="5:6" x14ac:dyDescent="0.2">
      <c r="E82"/>
      <c r="F82"/>
    </row>
    <row r="83" spans="5:6" x14ac:dyDescent="0.2">
      <c r="E83"/>
      <c r="F83"/>
    </row>
    <row r="84" spans="5:6" x14ac:dyDescent="0.2">
      <c r="E84"/>
      <c r="F84"/>
    </row>
    <row r="85" spans="5:6" x14ac:dyDescent="0.2">
      <c r="E85"/>
      <c r="F85"/>
    </row>
    <row r="86" spans="5:6" x14ac:dyDescent="0.2">
      <c r="E86"/>
      <c r="F86"/>
    </row>
    <row r="87" spans="5:6" x14ac:dyDescent="0.2">
      <c r="E87"/>
      <c r="F87"/>
    </row>
    <row r="88" spans="5:6" x14ac:dyDescent="0.2">
      <c r="E88"/>
      <c r="F88"/>
    </row>
    <row r="89" spans="5:6" x14ac:dyDescent="0.2">
      <c r="E89"/>
      <c r="F89"/>
    </row>
    <row r="90" spans="5:6" x14ac:dyDescent="0.2">
      <c r="E90"/>
      <c r="F90"/>
    </row>
    <row r="91" spans="5:6" x14ac:dyDescent="0.2">
      <c r="E91"/>
      <c r="F91"/>
    </row>
    <row r="92" spans="5:6" x14ac:dyDescent="0.2">
      <c r="E92"/>
      <c r="F92"/>
    </row>
    <row r="93" spans="5:6" x14ac:dyDescent="0.2">
      <c r="E93"/>
      <c r="F93"/>
    </row>
    <row r="94" spans="5:6" x14ac:dyDescent="0.2">
      <c r="E94"/>
      <c r="F94"/>
    </row>
    <row r="95" spans="5:6" x14ac:dyDescent="0.2">
      <c r="E95"/>
      <c r="F95"/>
    </row>
    <row r="96" spans="5:6" x14ac:dyDescent="0.2">
      <c r="E96"/>
      <c r="F96"/>
    </row>
    <row r="97" spans="5:6" x14ac:dyDescent="0.2">
      <c r="E97"/>
      <c r="F97"/>
    </row>
    <row r="98" spans="5:6" x14ac:dyDescent="0.2">
      <c r="E98"/>
      <c r="F98"/>
    </row>
    <row r="99" spans="5:6" x14ac:dyDescent="0.2">
      <c r="E99"/>
      <c r="F99"/>
    </row>
    <row r="100" spans="5:6" x14ac:dyDescent="0.2">
      <c r="E100"/>
      <c r="F100"/>
    </row>
    <row r="101" spans="5:6" x14ac:dyDescent="0.2">
      <c r="E101"/>
      <c r="F101"/>
    </row>
    <row r="102" spans="5:6" x14ac:dyDescent="0.2">
      <c r="E102"/>
      <c r="F102"/>
    </row>
    <row r="103" spans="5:6" x14ac:dyDescent="0.2">
      <c r="E103"/>
      <c r="F103"/>
    </row>
    <row r="104" spans="5:6" x14ac:dyDescent="0.2">
      <c r="E104"/>
      <c r="F104"/>
    </row>
    <row r="105" spans="5:6" x14ac:dyDescent="0.2">
      <c r="E105"/>
      <c r="F105"/>
    </row>
    <row r="106" spans="5:6" x14ac:dyDescent="0.2">
      <c r="E106"/>
      <c r="F106"/>
    </row>
    <row r="107" spans="5:6" x14ac:dyDescent="0.2">
      <c r="E107"/>
      <c r="F107"/>
    </row>
    <row r="108" spans="5:6" x14ac:dyDescent="0.2">
      <c r="E108"/>
      <c r="F108"/>
    </row>
    <row r="109" spans="5:6" x14ac:dyDescent="0.2">
      <c r="E109"/>
      <c r="F109"/>
    </row>
    <row r="110" spans="5:6" x14ac:dyDescent="0.2">
      <c r="E110"/>
      <c r="F110"/>
    </row>
    <row r="111" spans="5:6" x14ac:dyDescent="0.2">
      <c r="E111"/>
      <c r="F111"/>
    </row>
    <row r="112" spans="5:6" x14ac:dyDescent="0.2">
      <c r="E112"/>
      <c r="F112"/>
    </row>
    <row r="113" spans="5:6" x14ac:dyDescent="0.2">
      <c r="E113"/>
      <c r="F113"/>
    </row>
    <row r="114" spans="5:6" x14ac:dyDescent="0.2">
      <c r="E114"/>
      <c r="F114"/>
    </row>
    <row r="115" spans="5:6" x14ac:dyDescent="0.2">
      <c r="E115"/>
      <c r="F115"/>
    </row>
    <row r="116" spans="5:6" x14ac:dyDescent="0.2">
      <c r="E116"/>
      <c r="F116"/>
    </row>
    <row r="117" spans="5:6" x14ac:dyDescent="0.2">
      <c r="E117"/>
      <c r="F117"/>
    </row>
    <row r="118" spans="5:6" x14ac:dyDescent="0.2">
      <c r="E118"/>
      <c r="F118"/>
    </row>
    <row r="119" spans="5:6" x14ac:dyDescent="0.2">
      <c r="E119"/>
      <c r="F119"/>
    </row>
    <row r="120" spans="5:6" x14ac:dyDescent="0.2">
      <c r="E120"/>
      <c r="F120"/>
    </row>
    <row r="121" spans="5:6" x14ac:dyDescent="0.2">
      <c r="E121"/>
      <c r="F121"/>
    </row>
    <row r="122" spans="5:6" x14ac:dyDescent="0.2">
      <c r="E122"/>
      <c r="F122"/>
    </row>
    <row r="123" spans="5:6" x14ac:dyDescent="0.2">
      <c r="E123"/>
      <c r="F123"/>
    </row>
    <row r="124" spans="5:6" x14ac:dyDescent="0.2">
      <c r="E124"/>
      <c r="F124"/>
    </row>
    <row r="125" spans="5:6" x14ac:dyDescent="0.2">
      <c r="E125"/>
      <c r="F125"/>
    </row>
    <row r="126" spans="5:6" x14ac:dyDescent="0.2">
      <c r="E126"/>
      <c r="F126"/>
    </row>
    <row r="127" spans="5:6" x14ac:dyDescent="0.2">
      <c r="E127"/>
      <c r="F127"/>
    </row>
    <row r="128" spans="5:6" x14ac:dyDescent="0.2">
      <c r="E128"/>
      <c r="F128"/>
    </row>
    <row r="129" spans="5:6" x14ac:dyDescent="0.2">
      <c r="E129"/>
      <c r="F129"/>
    </row>
    <row r="130" spans="5:6" x14ac:dyDescent="0.2">
      <c r="E130"/>
      <c r="F130"/>
    </row>
    <row r="131" spans="5:6" x14ac:dyDescent="0.2">
      <c r="E131"/>
      <c r="F131"/>
    </row>
    <row r="132" spans="5:6" x14ac:dyDescent="0.2">
      <c r="E132"/>
      <c r="F132"/>
    </row>
    <row r="133" spans="5:6" x14ac:dyDescent="0.2">
      <c r="E133"/>
      <c r="F133"/>
    </row>
    <row r="134" spans="5:6" x14ac:dyDescent="0.2">
      <c r="E134"/>
      <c r="F134"/>
    </row>
    <row r="135" spans="5:6" x14ac:dyDescent="0.2">
      <c r="E135"/>
      <c r="F135"/>
    </row>
    <row r="136" spans="5:6" x14ac:dyDescent="0.2">
      <c r="E136"/>
      <c r="F136"/>
    </row>
    <row r="137" spans="5:6" x14ac:dyDescent="0.2">
      <c r="E137"/>
      <c r="F137"/>
    </row>
    <row r="138" spans="5:6" x14ac:dyDescent="0.2">
      <c r="E138"/>
      <c r="F138"/>
    </row>
    <row r="139" spans="5:6" x14ac:dyDescent="0.2">
      <c r="E139"/>
      <c r="F139"/>
    </row>
    <row r="140" spans="5:6" x14ac:dyDescent="0.2">
      <c r="E140"/>
      <c r="F140"/>
    </row>
    <row r="141" spans="5:6" x14ac:dyDescent="0.2">
      <c r="E141"/>
      <c r="F141"/>
    </row>
    <row r="142" spans="5:6" x14ac:dyDescent="0.2">
      <c r="E142"/>
      <c r="F142"/>
    </row>
    <row r="143" spans="5:6" x14ac:dyDescent="0.2">
      <c r="E143"/>
      <c r="F143"/>
    </row>
    <row r="144" spans="5:6" x14ac:dyDescent="0.2">
      <c r="E144"/>
      <c r="F144"/>
    </row>
    <row r="145" spans="5:6" x14ac:dyDescent="0.2">
      <c r="E145"/>
      <c r="F145"/>
    </row>
    <row r="146" spans="5:6" x14ac:dyDescent="0.2">
      <c r="E146"/>
      <c r="F146"/>
    </row>
    <row r="147" spans="5:6" x14ac:dyDescent="0.2">
      <c r="E147"/>
      <c r="F147"/>
    </row>
    <row r="148" spans="5:6" x14ac:dyDescent="0.2">
      <c r="E148"/>
      <c r="F148"/>
    </row>
    <row r="149" spans="5:6" x14ac:dyDescent="0.2">
      <c r="E149"/>
      <c r="F149"/>
    </row>
    <row r="150" spans="5:6" x14ac:dyDescent="0.2">
      <c r="E150"/>
      <c r="F150"/>
    </row>
    <row r="151" spans="5:6" x14ac:dyDescent="0.2">
      <c r="E151"/>
      <c r="F151"/>
    </row>
    <row r="152" spans="5:6" x14ac:dyDescent="0.2">
      <c r="E152"/>
      <c r="F152"/>
    </row>
    <row r="153" spans="5:6" x14ac:dyDescent="0.2">
      <c r="E153"/>
      <c r="F153"/>
    </row>
    <row r="154" spans="5:6" x14ac:dyDescent="0.2">
      <c r="E154"/>
      <c r="F154"/>
    </row>
    <row r="155" spans="5:6" x14ac:dyDescent="0.2">
      <c r="E155"/>
      <c r="F155"/>
    </row>
    <row r="156" spans="5:6" x14ac:dyDescent="0.2">
      <c r="E156"/>
      <c r="F156"/>
    </row>
    <row r="157" spans="5:6" x14ac:dyDescent="0.2">
      <c r="E157"/>
      <c r="F157"/>
    </row>
    <row r="158" spans="5:6" x14ac:dyDescent="0.2">
      <c r="E158"/>
      <c r="F158"/>
    </row>
    <row r="159" spans="5:6" x14ac:dyDescent="0.2">
      <c r="E159"/>
      <c r="F159"/>
    </row>
    <row r="160" spans="5:6" x14ac:dyDescent="0.2">
      <c r="E160"/>
      <c r="F160"/>
    </row>
    <row r="161" spans="5:6" x14ac:dyDescent="0.2">
      <c r="E161"/>
      <c r="F161"/>
    </row>
    <row r="162" spans="5:6" x14ac:dyDescent="0.2">
      <c r="E162"/>
      <c r="F162"/>
    </row>
    <row r="163" spans="5:6" x14ac:dyDescent="0.2">
      <c r="E163"/>
      <c r="F163"/>
    </row>
    <row r="164" spans="5:6" x14ac:dyDescent="0.2">
      <c r="E164"/>
      <c r="F164"/>
    </row>
    <row r="165" spans="5:6" x14ac:dyDescent="0.2">
      <c r="E165"/>
      <c r="F165"/>
    </row>
    <row r="166" spans="5:6" x14ac:dyDescent="0.2">
      <c r="E166"/>
      <c r="F166"/>
    </row>
    <row r="167" spans="5:6" x14ac:dyDescent="0.2">
      <c r="E167"/>
      <c r="F167"/>
    </row>
    <row r="168" spans="5:6" x14ac:dyDescent="0.2">
      <c r="E168"/>
      <c r="F168"/>
    </row>
    <row r="169" spans="5:6" x14ac:dyDescent="0.2">
      <c r="E169"/>
      <c r="F169"/>
    </row>
    <row r="170" spans="5:6" x14ac:dyDescent="0.2">
      <c r="E170"/>
      <c r="F170"/>
    </row>
    <row r="171" spans="5:6" x14ac:dyDescent="0.2">
      <c r="E171"/>
      <c r="F171"/>
    </row>
    <row r="172" spans="5:6" x14ac:dyDescent="0.2">
      <c r="E172"/>
      <c r="F172"/>
    </row>
    <row r="173" spans="5:6" x14ac:dyDescent="0.2">
      <c r="E173"/>
      <c r="F173"/>
    </row>
    <row r="174" spans="5:6" x14ac:dyDescent="0.2">
      <c r="E174"/>
      <c r="F174"/>
    </row>
    <row r="175" spans="5:6" x14ac:dyDescent="0.2">
      <c r="E175"/>
      <c r="F175"/>
    </row>
    <row r="176" spans="5:6" x14ac:dyDescent="0.2">
      <c r="E176"/>
      <c r="F176"/>
    </row>
    <row r="177" spans="5:6" x14ac:dyDescent="0.2">
      <c r="E177"/>
      <c r="F177"/>
    </row>
    <row r="178" spans="5:6" x14ac:dyDescent="0.2">
      <c r="E178"/>
      <c r="F178"/>
    </row>
    <row r="179" spans="5:6" x14ac:dyDescent="0.2">
      <c r="E179"/>
      <c r="F179"/>
    </row>
    <row r="180" spans="5:6" x14ac:dyDescent="0.2">
      <c r="E180"/>
      <c r="F180"/>
    </row>
    <row r="181" spans="5:6" x14ac:dyDescent="0.2">
      <c r="E181"/>
      <c r="F181"/>
    </row>
    <row r="182" spans="5:6" x14ac:dyDescent="0.2">
      <c r="E182"/>
      <c r="F182"/>
    </row>
    <row r="183" spans="5:6" x14ac:dyDescent="0.2">
      <c r="E183"/>
      <c r="F183"/>
    </row>
    <row r="184" spans="5:6" x14ac:dyDescent="0.2">
      <c r="E184"/>
      <c r="F184"/>
    </row>
    <row r="185" spans="5:6" x14ac:dyDescent="0.2">
      <c r="E185"/>
      <c r="F185"/>
    </row>
    <row r="186" spans="5:6" x14ac:dyDescent="0.2">
      <c r="E186"/>
      <c r="F186"/>
    </row>
    <row r="187" spans="5:6" x14ac:dyDescent="0.2">
      <c r="E187"/>
      <c r="F187"/>
    </row>
    <row r="188" spans="5:6" x14ac:dyDescent="0.2">
      <c r="E188"/>
      <c r="F188"/>
    </row>
    <row r="189" spans="5:6" x14ac:dyDescent="0.2">
      <c r="E189"/>
      <c r="F189"/>
    </row>
    <row r="190" spans="5:6" x14ac:dyDescent="0.2">
      <c r="E190"/>
      <c r="F190"/>
    </row>
    <row r="191" spans="5:6" x14ac:dyDescent="0.2">
      <c r="E191"/>
      <c r="F191"/>
    </row>
    <row r="192" spans="5:6" x14ac:dyDescent="0.2">
      <c r="E192"/>
      <c r="F192"/>
    </row>
    <row r="193" spans="5:6" x14ac:dyDescent="0.2">
      <c r="E193"/>
      <c r="F193"/>
    </row>
    <row r="194" spans="5:6" x14ac:dyDescent="0.2">
      <c r="E194"/>
      <c r="F194"/>
    </row>
    <row r="195" spans="5:6" x14ac:dyDescent="0.2">
      <c r="E195"/>
      <c r="F195"/>
    </row>
    <row r="196" spans="5:6" x14ac:dyDescent="0.2">
      <c r="E196"/>
      <c r="F196"/>
    </row>
    <row r="197" spans="5:6" x14ac:dyDescent="0.2">
      <c r="E197"/>
      <c r="F197"/>
    </row>
    <row r="198" spans="5:6" x14ac:dyDescent="0.2">
      <c r="E198"/>
      <c r="F198"/>
    </row>
    <row r="199" spans="5:6" x14ac:dyDescent="0.2">
      <c r="E199"/>
      <c r="F199"/>
    </row>
    <row r="200" spans="5:6" x14ac:dyDescent="0.2">
      <c r="E200"/>
      <c r="F200"/>
    </row>
    <row r="201" spans="5:6" x14ac:dyDescent="0.2">
      <c r="E201"/>
      <c r="F201"/>
    </row>
    <row r="202" spans="5:6" x14ac:dyDescent="0.2">
      <c r="E202"/>
      <c r="F202"/>
    </row>
    <row r="203" spans="5:6" x14ac:dyDescent="0.2">
      <c r="E203"/>
      <c r="F203"/>
    </row>
    <row r="204" spans="5:6" x14ac:dyDescent="0.2">
      <c r="E204"/>
      <c r="F204"/>
    </row>
    <row r="205" spans="5:6" x14ac:dyDescent="0.2">
      <c r="E205"/>
      <c r="F205"/>
    </row>
    <row r="206" spans="5:6" x14ac:dyDescent="0.2">
      <c r="E206"/>
      <c r="F206"/>
    </row>
    <row r="207" spans="5:6" x14ac:dyDescent="0.2">
      <c r="E207"/>
      <c r="F207"/>
    </row>
    <row r="208" spans="5:6" x14ac:dyDescent="0.2">
      <c r="E208"/>
      <c r="F208"/>
    </row>
    <row r="209" spans="5:6" x14ac:dyDescent="0.2">
      <c r="E209"/>
      <c r="F209"/>
    </row>
    <row r="210" spans="5:6" x14ac:dyDescent="0.2">
      <c r="E210"/>
      <c r="F210"/>
    </row>
    <row r="211" spans="5:6" x14ac:dyDescent="0.2">
      <c r="E211"/>
      <c r="F211"/>
    </row>
    <row r="212" spans="5:6" x14ac:dyDescent="0.2">
      <c r="E212"/>
      <c r="F212"/>
    </row>
    <row r="213" spans="5:6" x14ac:dyDescent="0.2">
      <c r="E213"/>
      <c r="F213"/>
    </row>
    <row r="214" spans="5:6" x14ac:dyDescent="0.2">
      <c r="E214"/>
      <c r="F214"/>
    </row>
    <row r="215" spans="5:6" x14ac:dyDescent="0.2">
      <c r="E215"/>
      <c r="F215"/>
    </row>
    <row r="216" spans="5:6" x14ac:dyDescent="0.2">
      <c r="E216"/>
      <c r="F216"/>
    </row>
    <row r="217" spans="5:6" x14ac:dyDescent="0.2">
      <c r="E217"/>
      <c r="F217"/>
    </row>
    <row r="218" spans="5:6" x14ac:dyDescent="0.2">
      <c r="E218"/>
      <c r="F218"/>
    </row>
    <row r="219" spans="5:6" x14ac:dyDescent="0.2">
      <c r="E219"/>
      <c r="F219"/>
    </row>
    <row r="220" spans="5:6" x14ac:dyDescent="0.2">
      <c r="E220"/>
      <c r="F220"/>
    </row>
    <row r="221" spans="5:6" x14ac:dyDescent="0.2">
      <c r="E221"/>
      <c r="F221"/>
    </row>
    <row r="222" spans="5:6" x14ac:dyDescent="0.2">
      <c r="E222"/>
      <c r="F222"/>
    </row>
    <row r="223" spans="5:6" x14ac:dyDescent="0.2">
      <c r="E223"/>
      <c r="F223"/>
    </row>
    <row r="224" spans="5:6" x14ac:dyDescent="0.2">
      <c r="E224"/>
      <c r="F224"/>
    </row>
    <row r="225" spans="5:6" x14ac:dyDescent="0.2">
      <c r="E225"/>
      <c r="F225"/>
    </row>
    <row r="226" spans="5:6" x14ac:dyDescent="0.2">
      <c r="E226"/>
      <c r="F226"/>
    </row>
    <row r="227" spans="5:6" x14ac:dyDescent="0.2">
      <c r="E227"/>
      <c r="F227"/>
    </row>
    <row r="228" spans="5:6" x14ac:dyDescent="0.2">
      <c r="E228"/>
      <c r="F228"/>
    </row>
    <row r="229" spans="5:6" x14ac:dyDescent="0.2">
      <c r="E229"/>
      <c r="F229"/>
    </row>
    <row r="230" spans="5:6" x14ac:dyDescent="0.2">
      <c r="E230"/>
      <c r="F230"/>
    </row>
    <row r="231" spans="5:6" x14ac:dyDescent="0.2">
      <c r="E231"/>
      <c r="F231"/>
    </row>
    <row r="232" spans="5:6" x14ac:dyDescent="0.2">
      <c r="E232"/>
      <c r="F232"/>
    </row>
    <row r="233" spans="5:6" x14ac:dyDescent="0.2">
      <c r="E233"/>
      <c r="F233"/>
    </row>
    <row r="234" spans="5:6" x14ac:dyDescent="0.2">
      <c r="E234"/>
      <c r="F234"/>
    </row>
    <row r="235" spans="5:6" x14ac:dyDescent="0.2">
      <c r="E235"/>
      <c r="F235"/>
    </row>
    <row r="236" spans="5:6" x14ac:dyDescent="0.2">
      <c r="E236"/>
      <c r="F236"/>
    </row>
    <row r="237" spans="5:6" x14ac:dyDescent="0.2">
      <c r="E237"/>
      <c r="F237"/>
    </row>
    <row r="238" spans="5:6" x14ac:dyDescent="0.2">
      <c r="E238"/>
      <c r="F238"/>
    </row>
    <row r="239" spans="5:6" x14ac:dyDescent="0.2">
      <c r="E239"/>
      <c r="F239"/>
    </row>
    <row r="240" spans="5:6" x14ac:dyDescent="0.2">
      <c r="E240"/>
      <c r="F240"/>
    </row>
    <row r="241" spans="5:6" x14ac:dyDescent="0.2">
      <c r="E241"/>
      <c r="F241"/>
    </row>
    <row r="242" spans="5:6" x14ac:dyDescent="0.2">
      <c r="E242"/>
      <c r="F242"/>
    </row>
    <row r="243" spans="5:6" x14ac:dyDescent="0.2">
      <c r="E243"/>
      <c r="F243"/>
    </row>
    <row r="244" spans="5:6" x14ac:dyDescent="0.2">
      <c r="E244"/>
      <c r="F244"/>
    </row>
    <row r="245" spans="5:6" x14ac:dyDescent="0.2">
      <c r="E245"/>
      <c r="F245"/>
    </row>
    <row r="246" spans="5:6" x14ac:dyDescent="0.2">
      <c r="E246"/>
      <c r="F246"/>
    </row>
    <row r="247" spans="5:6" x14ac:dyDescent="0.2">
      <c r="E247"/>
      <c r="F247"/>
    </row>
    <row r="248" spans="5:6" x14ac:dyDescent="0.2">
      <c r="E248"/>
      <c r="F248"/>
    </row>
    <row r="249" spans="5:6" x14ac:dyDescent="0.2">
      <c r="E249"/>
      <c r="F249"/>
    </row>
    <row r="250" spans="5:6" x14ac:dyDescent="0.2">
      <c r="E250"/>
      <c r="F250"/>
    </row>
    <row r="251" spans="5:6" x14ac:dyDescent="0.2">
      <c r="E251"/>
      <c r="F251"/>
    </row>
    <row r="252" spans="5:6" x14ac:dyDescent="0.2">
      <c r="E252"/>
      <c r="F252"/>
    </row>
    <row r="253" spans="5:6" x14ac:dyDescent="0.2">
      <c r="E253"/>
      <c r="F253"/>
    </row>
    <row r="254" spans="5:6" x14ac:dyDescent="0.2">
      <c r="E254"/>
      <c r="F254"/>
    </row>
    <row r="255" spans="5:6" x14ac:dyDescent="0.2">
      <c r="E255"/>
      <c r="F255"/>
    </row>
    <row r="256" spans="5:6" x14ac:dyDescent="0.2">
      <c r="E256"/>
      <c r="F256"/>
    </row>
    <row r="257" spans="5:6" x14ac:dyDescent="0.2">
      <c r="E257"/>
      <c r="F257"/>
    </row>
    <row r="258" spans="5:6" x14ac:dyDescent="0.2">
      <c r="E258"/>
      <c r="F258"/>
    </row>
    <row r="259" spans="5:6" x14ac:dyDescent="0.2">
      <c r="E259"/>
      <c r="F259"/>
    </row>
    <row r="260" spans="5:6" x14ac:dyDescent="0.2">
      <c r="E260"/>
      <c r="F260"/>
    </row>
    <row r="261" spans="5:6" x14ac:dyDescent="0.2">
      <c r="E261"/>
      <c r="F261"/>
    </row>
    <row r="262" spans="5:6" x14ac:dyDescent="0.2">
      <c r="E262"/>
      <c r="F262"/>
    </row>
    <row r="263" spans="5:6" x14ac:dyDescent="0.2">
      <c r="E263"/>
      <c r="F263"/>
    </row>
    <row r="264" spans="5:6" x14ac:dyDescent="0.2">
      <c r="E264"/>
      <c r="F264"/>
    </row>
    <row r="265" spans="5:6" x14ac:dyDescent="0.2">
      <c r="E265"/>
      <c r="F265"/>
    </row>
    <row r="266" spans="5:6" x14ac:dyDescent="0.2">
      <c r="E266"/>
      <c r="F266"/>
    </row>
    <row r="267" spans="5:6" x14ac:dyDescent="0.2">
      <c r="E267"/>
      <c r="F267"/>
    </row>
    <row r="268" spans="5:6" x14ac:dyDescent="0.2">
      <c r="E268"/>
      <c r="F268"/>
    </row>
    <row r="269" spans="5:6" x14ac:dyDescent="0.2">
      <c r="E269"/>
      <c r="F269"/>
    </row>
    <row r="270" spans="5:6" x14ac:dyDescent="0.2">
      <c r="E270"/>
      <c r="F270"/>
    </row>
    <row r="271" spans="5:6" x14ac:dyDescent="0.2">
      <c r="E271"/>
      <c r="F271"/>
    </row>
    <row r="272" spans="5:6" x14ac:dyDescent="0.2">
      <c r="E272"/>
      <c r="F272"/>
    </row>
    <row r="273" spans="5:6" x14ac:dyDescent="0.2">
      <c r="E273"/>
      <c r="F273"/>
    </row>
    <row r="274" spans="5:6" x14ac:dyDescent="0.2">
      <c r="E274"/>
      <c r="F274"/>
    </row>
    <row r="275" spans="5:6" x14ac:dyDescent="0.2">
      <c r="E275"/>
      <c r="F275"/>
    </row>
    <row r="276" spans="5:6" x14ac:dyDescent="0.2">
      <c r="E276"/>
      <c r="F276"/>
    </row>
    <row r="277" spans="5:6" x14ac:dyDescent="0.2">
      <c r="E277"/>
      <c r="F277"/>
    </row>
    <row r="278" spans="5:6" x14ac:dyDescent="0.2">
      <c r="E278"/>
      <c r="F278"/>
    </row>
    <row r="279" spans="5:6" x14ac:dyDescent="0.2">
      <c r="E279"/>
      <c r="F279"/>
    </row>
    <row r="280" spans="5:6" x14ac:dyDescent="0.2">
      <c r="E280"/>
      <c r="F280"/>
    </row>
    <row r="281" spans="5:6" x14ac:dyDescent="0.2">
      <c r="E281"/>
      <c r="F281"/>
    </row>
    <row r="282" spans="5:6" x14ac:dyDescent="0.2">
      <c r="E282"/>
      <c r="F282"/>
    </row>
    <row r="283" spans="5:6" x14ac:dyDescent="0.2">
      <c r="E283"/>
      <c r="F283"/>
    </row>
    <row r="284" spans="5:6" x14ac:dyDescent="0.2">
      <c r="E284"/>
      <c r="F284"/>
    </row>
    <row r="285" spans="5:6" x14ac:dyDescent="0.2">
      <c r="E285"/>
      <c r="F285"/>
    </row>
    <row r="286" spans="5:6" x14ac:dyDescent="0.2">
      <c r="E286"/>
      <c r="F286"/>
    </row>
    <row r="287" spans="5:6" x14ac:dyDescent="0.2">
      <c r="E287"/>
      <c r="F287"/>
    </row>
    <row r="288" spans="5:6" x14ac:dyDescent="0.2">
      <c r="E288"/>
      <c r="F288"/>
    </row>
    <row r="289" spans="5:6" x14ac:dyDescent="0.2">
      <c r="E289"/>
      <c r="F289"/>
    </row>
    <row r="290" spans="5:6" x14ac:dyDescent="0.2">
      <c r="E290"/>
      <c r="F290"/>
    </row>
    <row r="291" spans="5:6" x14ac:dyDescent="0.2">
      <c r="E291"/>
      <c r="F291"/>
    </row>
    <row r="292" spans="5:6" x14ac:dyDescent="0.2">
      <c r="E292"/>
      <c r="F292"/>
    </row>
    <row r="293" spans="5:6" x14ac:dyDescent="0.2">
      <c r="E293"/>
      <c r="F293"/>
    </row>
    <row r="294" spans="5:6" x14ac:dyDescent="0.2">
      <c r="E294"/>
      <c r="F294"/>
    </row>
    <row r="295" spans="5:6" x14ac:dyDescent="0.2">
      <c r="E295"/>
      <c r="F295"/>
    </row>
    <row r="296" spans="5:6" x14ac:dyDescent="0.2">
      <c r="E296"/>
      <c r="F296"/>
    </row>
    <row r="297" spans="5:6" x14ac:dyDescent="0.2">
      <c r="E297"/>
      <c r="F297"/>
    </row>
    <row r="298" spans="5:6" x14ac:dyDescent="0.2">
      <c r="E298"/>
      <c r="F298"/>
    </row>
    <row r="299" spans="5:6" x14ac:dyDescent="0.2">
      <c r="E299"/>
      <c r="F299"/>
    </row>
    <row r="300" spans="5:6" x14ac:dyDescent="0.2">
      <c r="E300"/>
      <c r="F300"/>
    </row>
    <row r="301" spans="5:6" x14ac:dyDescent="0.2">
      <c r="E301"/>
      <c r="F301"/>
    </row>
    <row r="302" spans="5:6" x14ac:dyDescent="0.2">
      <c r="E302"/>
      <c r="F302"/>
    </row>
    <row r="303" spans="5:6" x14ac:dyDescent="0.2">
      <c r="E303"/>
      <c r="F303"/>
    </row>
    <row r="304" spans="5:6" x14ac:dyDescent="0.2">
      <c r="E304"/>
      <c r="F304"/>
    </row>
    <row r="305" spans="5:6" x14ac:dyDescent="0.2">
      <c r="E305"/>
      <c r="F305"/>
    </row>
    <row r="306" spans="5:6" x14ac:dyDescent="0.2">
      <c r="E306"/>
      <c r="F306"/>
    </row>
    <row r="307" spans="5:6" x14ac:dyDescent="0.2">
      <c r="E307"/>
      <c r="F307"/>
    </row>
    <row r="308" spans="5:6" x14ac:dyDescent="0.2">
      <c r="E308"/>
      <c r="F308"/>
    </row>
    <row r="309" spans="5:6" x14ac:dyDescent="0.2">
      <c r="E309"/>
      <c r="F309"/>
    </row>
    <row r="310" spans="5:6" x14ac:dyDescent="0.2">
      <c r="E310"/>
      <c r="F310"/>
    </row>
    <row r="311" spans="5:6" x14ac:dyDescent="0.2">
      <c r="E311"/>
      <c r="F311"/>
    </row>
    <row r="312" spans="5:6" x14ac:dyDescent="0.2">
      <c r="E312"/>
      <c r="F312"/>
    </row>
    <row r="313" spans="5:6" x14ac:dyDescent="0.2">
      <c r="E313"/>
      <c r="F313"/>
    </row>
    <row r="314" spans="5:6" x14ac:dyDescent="0.2">
      <c r="E314"/>
      <c r="F314"/>
    </row>
    <row r="315" spans="5:6" x14ac:dyDescent="0.2">
      <c r="E315"/>
      <c r="F315"/>
    </row>
    <row r="316" spans="5:6" x14ac:dyDescent="0.2">
      <c r="E316"/>
      <c r="F316"/>
    </row>
    <row r="317" spans="5:6" x14ac:dyDescent="0.2">
      <c r="E317"/>
      <c r="F317"/>
    </row>
    <row r="318" spans="5:6" x14ac:dyDescent="0.2">
      <c r="E318"/>
      <c r="F318"/>
    </row>
    <row r="319" spans="5:6" x14ac:dyDescent="0.2">
      <c r="E319"/>
      <c r="F319"/>
    </row>
    <row r="320" spans="5:6" x14ac:dyDescent="0.2">
      <c r="E320"/>
      <c r="F320"/>
    </row>
    <row r="321" spans="5:6" x14ac:dyDescent="0.2">
      <c r="E321"/>
      <c r="F321"/>
    </row>
    <row r="322" spans="5:6" x14ac:dyDescent="0.2">
      <c r="E322"/>
      <c r="F322"/>
    </row>
    <row r="323" spans="5:6" x14ac:dyDescent="0.2">
      <c r="E323"/>
      <c r="F323"/>
    </row>
    <row r="324" spans="5:6" x14ac:dyDescent="0.2">
      <c r="E324"/>
      <c r="F324"/>
    </row>
    <row r="325" spans="5:6" x14ac:dyDescent="0.2">
      <c r="E325"/>
      <c r="F325"/>
    </row>
    <row r="326" spans="5:6" x14ac:dyDescent="0.2">
      <c r="E326"/>
      <c r="F326"/>
    </row>
    <row r="327" spans="5:6" x14ac:dyDescent="0.2">
      <c r="E327"/>
      <c r="F327"/>
    </row>
    <row r="328" spans="5:6" x14ac:dyDescent="0.2">
      <c r="E328"/>
      <c r="F328"/>
    </row>
    <row r="329" spans="5:6" x14ac:dyDescent="0.2">
      <c r="E329"/>
      <c r="F329"/>
    </row>
    <row r="330" spans="5:6" x14ac:dyDescent="0.2">
      <c r="E330"/>
      <c r="F330"/>
    </row>
    <row r="331" spans="5:6" x14ac:dyDescent="0.2">
      <c r="E331"/>
      <c r="F331"/>
    </row>
    <row r="332" spans="5:6" x14ac:dyDescent="0.2">
      <c r="E332"/>
      <c r="F332"/>
    </row>
    <row r="333" spans="5:6" x14ac:dyDescent="0.2">
      <c r="E333"/>
      <c r="F333"/>
    </row>
    <row r="334" spans="5:6" x14ac:dyDescent="0.2">
      <c r="E334"/>
      <c r="F334"/>
    </row>
    <row r="335" spans="5:6" x14ac:dyDescent="0.2">
      <c r="E335"/>
      <c r="F335"/>
    </row>
    <row r="336" spans="5:6" x14ac:dyDescent="0.2">
      <c r="E336"/>
      <c r="F336"/>
    </row>
    <row r="337" spans="5:6" x14ac:dyDescent="0.2">
      <c r="E337"/>
      <c r="F337"/>
    </row>
    <row r="338" spans="5:6" x14ac:dyDescent="0.2">
      <c r="E338"/>
      <c r="F338"/>
    </row>
    <row r="339" spans="5:6" x14ac:dyDescent="0.2">
      <c r="E339"/>
      <c r="F339"/>
    </row>
    <row r="340" spans="5:6" x14ac:dyDescent="0.2">
      <c r="E340"/>
      <c r="F340"/>
    </row>
    <row r="341" spans="5:6" x14ac:dyDescent="0.2">
      <c r="E341"/>
      <c r="F341"/>
    </row>
    <row r="342" spans="5:6" x14ac:dyDescent="0.2">
      <c r="E342"/>
      <c r="F342"/>
    </row>
    <row r="343" spans="5:6" x14ac:dyDescent="0.2">
      <c r="E343"/>
      <c r="F343"/>
    </row>
    <row r="344" spans="5:6" x14ac:dyDescent="0.2">
      <c r="E344"/>
      <c r="F344"/>
    </row>
    <row r="345" spans="5:6" x14ac:dyDescent="0.2">
      <c r="E345"/>
      <c r="F345"/>
    </row>
    <row r="346" spans="5:6" x14ac:dyDescent="0.2">
      <c r="E346"/>
      <c r="F346"/>
    </row>
    <row r="347" spans="5:6" x14ac:dyDescent="0.2">
      <c r="E347"/>
      <c r="F347"/>
    </row>
    <row r="348" spans="5:6" x14ac:dyDescent="0.2">
      <c r="E348"/>
      <c r="F348"/>
    </row>
    <row r="349" spans="5:6" x14ac:dyDescent="0.2">
      <c r="E349"/>
      <c r="F349"/>
    </row>
    <row r="350" spans="5:6" x14ac:dyDescent="0.2">
      <c r="E350"/>
      <c r="F350"/>
    </row>
    <row r="351" spans="5:6" x14ac:dyDescent="0.2">
      <c r="E351"/>
      <c r="F351"/>
    </row>
    <row r="352" spans="5:6" x14ac:dyDescent="0.2">
      <c r="E352"/>
      <c r="F352"/>
    </row>
    <row r="353" spans="5:6" x14ac:dyDescent="0.2">
      <c r="E353"/>
      <c r="F353"/>
    </row>
    <row r="354" spans="5:6" x14ac:dyDescent="0.2">
      <c r="E354"/>
      <c r="F354"/>
    </row>
    <row r="355" spans="5:6" x14ac:dyDescent="0.2">
      <c r="E355"/>
      <c r="F355"/>
    </row>
    <row r="356" spans="5:6" x14ac:dyDescent="0.2">
      <c r="E356"/>
      <c r="F356"/>
    </row>
    <row r="357" spans="5:6" x14ac:dyDescent="0.2">
      <c r="E357"/>
      <c r="F357"/>
    </row>
    <row r="358" spans="5:6" x14ac:dyDescent="0.2">
      <c r="E358"/>
      <c r="F358"/>
    </row>
    <row r="359" spans="5:6" x14ac:dyDescent="0.2">
      <c r="E359"/>
      <c r="F359"/>
    </row>
    <row r="360" spans="5:6" x14ac:dyDescent="0.2">
      <c r="E360"/>
      <c r="F360"/>
    </row>
    <row r="361" spans="5:6" x14ac:dyDescent="0.2">
      <c r="E361"/>
      <c r="F361"/>
    </row>
    <row r="362" spans="5:6" x14ac:dyDescent="0.2">
      <c r="E362"/>
      <c r="F362"/>
    </row>
    <row r="363" spans="5:6" x14ac:dyDescent="0.2">
      <c r="E363"/>
      <c r="F363"/>
    </row>
    <row r="364" spans="5:6" x14ac:dyDescent="0.2">
      <c r="E364"/>
      <c r="F364"/>
    </row>
    <row r="365" spans="5:6" x14ac:dyDescent="0.2">
      <c r="E365"/>
      <c r="F365"/>
    </row>
    <row r="366" spans="5:6" x14ac:dyDescent="0.2">
      <c r="E366"/>
      <c r="F366"/>
    </row>
    <row r="367" spans="5:6" x14ac:dyDescent="0.2">
      <c r="E367"/>
      <c r="F367"/>
    </row>
    <row r="368" spans="5:6" x14ac:dyDescent="0.2">
      <c r="E368"/>
      <c r="F368"/>
    </row>
    <row r="369" spans="5:6" x14ac:dyDescent="0.2">
      <c r="E369"/>
      <c r="F369"/>
    </row>
    <row r="370" spans="5:6" x14ac:dyDescent="0.2">
      <c r="E370"/>
      <c r="F370"/>
    </row>
    <row r="371" spans="5:6" x14ac:dyDescent="0.2">
      <c r="E371"/>
      <c r="F371"/>
    </row>
    <row r="372" spans="5:6" x14ac:dyDescent="0.2">
      <c r="E372"/>
      <c r="F372"/>
    </row>
    <row r="373" spans="5:6" x14ac:dyDescent="0.2">
      <c r="E373"/>
      <c r="F373"/>
    </row>
    <row r="374" spans="5:6" x14ac:dyDescent="0.2">
      <c r="E374"/>
      <c r="F374"/>
    </row>
    <row r="375" spans="5:6" x14ac:dyDescent="0.2">
      <c r="E375"/>
      <c r="F375"/>
    </row>
    <row r="376" spans="5:6" x14ac:dyDescent="0.2">
      <c r="E376"/>
      <c r="F376"/>
    </row>
    <row r="377" spans="5:6" x14ac:dyDescent="0.2">
      <c r="E377"/>
      <c r="F377"/>
    </row>
    <row r="378" spans="5:6" x14ac:dyDescent="0.2">
      <c r="E378"/>
      <c r="F378"/>
    </row>
    <row r="379" spans="5:6" x14ac:dyDescent="0.2">
      <c r="E379"/>
      <c r="F379"/>
    </row>
    <row r="380" spans="5:6" x14ac:dyDescent="0.2">
      <c r="E380"/>
      <c r="F380"/>
    </row>
    <row r="381" spans="5:6" x14ac:dyDescent="0.2">
      <c r="E381"/>
      <c r="F381"/>
    </row>
    <row r="382" spans="5:6" x14ac:dyDescent="0.2">
      <c r="E382"/>
      <c r="F382"/>
    </row>
    <row r="383" spans="5:6" x14ac:dyDescent="0.2">
      <c r="E383"/>
      <c r="F383"/>
    </row>
    <row r="384" spans="5:6" x14ac:dyDescent="0.2">
      <c r="E384"/>
      <c r="F384"/>
    </row>
    <row r="385" spans="5:6" x14ac:dyDescent="0.2">
      <c r="E385"/>
      <c r="F385"/>
    </row>
    <row r="386" spans="5:6" x14ac:dyDescent="0.2">
      <c r="E386"/>
      <c r="F386"/>
    </row>
    <row r="387" spans="5:6" x14ac:dyDescent="0.2">
      <c r="E387"/>
      <c r="F387"/>
    </row>
    <row r="388" spans="5:6" x14ac:dyDescent="0.2">
      <c r="E388"/>
      <c r="F388"/>
    </row>
    <row r="389" spans="5:6" x14ac:dyDescent="0.2">
      <c r="E389"/>
      <c r="F389"/>
    </row>
    <row r="390" spans="5:6" x14ac:dyDescent="0.2">
      <c r="E390"/>
      <c r="F390"/>
    </row>
    <row r="391" spans="5:6" x14ac:dyDescent="0.2">
      <c r="E391"/>
      <c r="F391"/>
    </row>
    <row r="392" spans="5:6" x14ac:dyDescent="0.2">
      <c r="E392"/>
      <c r="F392"/>
    </row>
    <row r="393" spans="5:6" x14ac:dyDescent="0.2">
      <c r="E393"/>
      <c r="F393"/>
    </row>
    <row r="394" spans="5:6" x14ac:dyDescent="0.2">
      <c r="E394"/>
      <c r="F394"/>
    </row>
    <row r="395" spans="5:6" x14ac:dyDescent="0.2">
      <c r="E395"/>
      <c r="F395"/>
    </row>
    <row r="396" spans="5:6" x14ac:dyDescent="0.2">
      <c r="E396"/>
      <c r="F396"/>
    </row>
    <row r="397" spans="5:6" x14ac:dyDescent="0.2">
      <c r="E397"/>
      <c r="F397"/>
    </row>
    <row r="398" spans="5:6" x14ac:dyDescent="0.2">
      <c r="E398"/>
      <c r="F398"/>
    </row>
    <row r="399" spans="5:6" x14ac:dyDescent="0.2">
      <c r="E399"/>
      <c r="F399"/>
    </row>
    <row r="400" spans="5:6" x14ac:dyDescent="0.2">
      <c r="E400"/>
      <c r="F400"/>
    </row>
    <row r="401" spans="5:6" x14ac:dyDescent="0.2">
      <c r="E401"/>
      <c r="F401"/>
    </row>
    <row r="402" spans="5:6" x14ac:dyDescent="0.2">
      <c r="E402"/>
      <c r="F402"/>
    </row>
    <row r="403" spans="5:6" x14ac:dyDescent="0.2">
      <c r="E403"/>
      <c r="F403"/>
    </row>
    <row r="404" spans="5:6" x14ac:dyDescent="0.2">
      <c r="E404"/>
      <c r="F404"/>
    </row>
    <row r="405" spans="5:6" x14ac:dyDescent="0.2">
      <c r="E405"/>
      <c r="F405"/>
    </row>
    <row r="406" spans="5:6" x14ac:dyDescent="0.2">
      <c r="E406"/>
      <c r="F406"/>
    </row>
    <row r="407" spans="5:6" x14ac:dyDescent="0.2">
      <c r="E407"/>
      <c r="F407"/>
    </row>
    <row r="408" spans="5:6" x14ac:dyDescent="0.2">
      <c r="E408"/>
      <c r="F408"/>
    </row>
    <row r="409" spans="5:6" x14ac:dyDescent="0.2">
      <c r="E409"/>
      <c r="F409"/>
    </row>
    <row r="410" spans="5:6" x14ac:dyDescent="0.2">
      <c r="E410"/>
      <c r="F410"/>
    </row>
    <row r="411" spans="5:6" x14ac:dyDescent="0.2">
      <c r="E411"/>
      <c r="F411"/>
    </row>
    <row r="412" spans="5:6" x14ac:dyDescent="0.2">
      <c r="E412"/>
      <c r="F412"/>
    </row>
    <row r="413" spans="5:6" x14ac:dyDescent="0.2">
      <c r="E413"/>
      <c r="F413"/>
    </row>
    <row r="414" spans="5:6" x14ac:dyDescent="0.2">
      <c r="E414"/>
      <c r="F414"/>
    </row>
    <row r="415" spans="5:6" x14ac:dyDescent="0.2">
      <c r="E415"/>
      <c r="F415"/>
    </row>
    <row r="416" spans="5:6" x14ac:dyDescent="0.2">
      <c r="E416"/>
      <c r="F416"/>
    </row>
    <row r="417" spans="5:6" x14ac:dyDescent="0.2">
      <c r="E417"/>
      <c r="F417"/>
    </row>
    <row r="418" spans="5:6" x14ac:dyDescent="0.2">
      <c r="E418"/>
      <c r="F418"/>
    </row>
    <row r="419" spans="5:6" x14ac:dyDescent="0.2">
      <c r="E419"/>
      <c r="F419"/>
    </row>
    <row r="420" spans="5:6" x14ac:dyDescent="0.2">
      <c r="E420"/>
      <c r="F420"/>
    </row>
    <row r="421" spans="5:6" x14ac:dyDescent="0.2">
      <c r="E421"/>
      <c r="F421"/>
    </row>
    <row r="422" spans="5:6" x14ac:dyDescent="0.2">
      <c r="E422"/>
      <c r="F422"/>
    </row>
    <row r="423" spans="5:6" x14ac:dyDescent="0.2">
      <c r="E423"/>
      <c r="F423"/>
    </row>
    <row r="424" spans="5:6" x14ac:dyDescent="0.2">
      <c r="E424"/>
      <c r="F424"/>
    </row>
    <row r="425" spans="5:6" x14ac:dyDescent="0.2">
      <c r="E425"/>
      <c r="F425"/>
    </row>
    <row r="426" spans="5:6" x14ac:dyDescent="0.2">
      <c r="E426"/>
      <c r="F426"/>
    </row>
    <row r="427" spans="5:6" x14ac:dyDescent="0.2">
      <c r="E427"/>
      <c r="F427"/>
    </row>
    <row r="428" spans="5:6" x14ac:dyDescent="0.2">
      <c r="E428"/>
      <c r="F428"/>
    </row>
    <row r="429" spans="5:6" x14ac:dyDescent="0.2">
      <c r="E429"/>
      <c r="F429"/>
    </row>
    <row r="430" spans="5:6" x14ac:dyDescent="0.2">
      <c r="E430"/>
      <c r="F430"/>
    </row>
    <row r="431" spans="5:6" x14ac:dyDescent="0.2">
      <c r="E431"/>
      <c r="F431"/>
    </row>
    <row r="432" spans="5:6" x14ac:dyDescent="0.2">
      <c r="E432"/>
      <c r="F432"/>
    </row>
    <row r="433" spans="5:6" x14ac:dyDescent="0.2">
      <c r="E433"/>
      <c r="F433"/>
    </row>
    <row r="434" spans="5:6" x14ac:dyDescent="0.2">
      <c r="E434"/>
      <c r="F434"/>
    </row>
    <row r="435" spans="5:6" x14ac:dyDescent="0.2">
      <c r="E435"/>
      <c r="F435"/>
    </row>
    <row r="436" spans="5:6" x14ac:dyDescent="0.2">
      <c r="E436"/>
      <c r="F436"/>
    </row>
    <row r="437" spans="5:6" x14ac:dyDescent="0.2">
      <c r="E437"/>
      <c r="F437"/>
    </row>
    <row r="438" spans="5:6" x14ac:dyDescent="0.2">
      <c r="E438"/>
      <c r="F438"/>
    </row>
    <row r="439" spans="5:6" x14ac:dyDescent="0.2">
      <c r="E439"/>
      <c r="F439"/>
    </row>
    <row r="440" spans="5:6" x14ac:dyDescent="0.2">
      <c r="E440"/>
      <c r="F440"/>
    </row>
    <row r="441" spans="5:6" x14ac:dyDescent="0.2">
      <c r="E441"/>
      <c r="F441"/>
    </row>
    <row r="442" spans="5:6" x14ac:dyDescent="0.2">
      <c r="E442"/>
      <c r="F442"/>
    </row>
    <row r="443" spans="5:6" x14ac:dyDescent="0.2">
      <c r="E443"/>
      <c r="F443"/>
    </row>
    <row r="444" spans="5:6" x14ac:dyDescent="0.2">
      <c r="E444"/>
      <c r="F444"/>
    </row>
    <row r="445" spans="5:6" x14ac:dyDescent="0.2">
      <c r="E445"/>
      <c r="F445"/>
    </row>
    <row r="446" spans="5:6" x14ac:dyDescent="0.2">
      <c r="E446"/>
      <c r="F446"/>
    </row>
    <row r="447" spans="5:6" x14ac:dyDescent="0.2">
      <c r="E447"/>
      <c r="F447"/>
    </row>
    <row r="448" spans="5:6" x14ac:dyDescent="0.2">
      <c r="E448"/>
      <c r="F448"/>
    </row>
    <row r="449" spans="5:6" x14ac:dyDescent="0.2">
      <c r="E449"/>
      <c r="F449"/>
    </row>
    <row r="450" spans="5:6" x14ac:dyDescent="0.2">
      <c r="E450"/>
      <c r="F450"/>
    </row>
    <row r="451" spans="5:6" x14ac:dyDescent="0.2">
      <c r="E451"/>
      <c r="F451"/>
    </row>
    <row r="452" spans="5:6" x14ac:dyDescent="0.2">
      <c r="E452"/>
      <c r="F452"/>
    </row>
    <row r="453" spans="5:6" x14ac:dyDescent="0.2">
      <c r="E453"/>
      <c r="F453"/>
    </row>
    <row r="454" spans="5:6" x14ac:dyDescent="0.2">
      <c r="E454"/>
      <c r="F454"/>
    </row>
    <row r="455" spans="5:6" x14ac:dyDescent="0.2">
      <c r="E455"/>
      <c r="F455"/>
    </row>
    <row r="456" spans="5:6" x14ac:dyDescent="0.2">
      <c r="E456"/>
      <c r="F456"/>
    </row>
    <row r="457" spans="5:6" x14ac:dyDescent="0.2">
      <c r="E457"/>
      <c r="F457"/>
    </row>
    <row r="458" spans="5:6" x14ac:dyDescent="0.2">
      <c r="E458"/>
      <c r="F458"/>
    </row>
    <row r="459" spans="5:6" x14ac:dyDescent="0.2">
      <c r="E459"/>
      <c r="F459"/>
    </row>
    <row r="460" spans="5:6" x14ac:dyDescent="0.2">
      <c r="E460"/>
      <c r="F460"/>
    </row>
    <row r="461" spans="5:6" x14ac:dyDescent="0.2">
      <c r="E461"/>
      <c r="F461"/>
    </row>
    <row r="462" spans="5:6" x14ac:dyDescent="0.2">
      <c r="E462"/>
      <c r="F462"/>
    </row>
    <row r="463" spans="5:6" x14ac:dyDescent="0.2">
      <c r="E463"/>
      <c r="F463"/>
    </row>
    <row r="464" spans="5:6" x14ac:dyDescent="0.2">
      <c r="E464"/>
      <c r="F464"/>
    </row>
    <row r="465" spans="5:6" x14ac:dyDescent="0.2">
      <c r="E465"/>
      <c r="F465"/>
    </row>
    <row r="466" spans="5:6" x14ac:dyDescent="0.2">
      <c r="E466"/>
      <c r="F466"/>
    </row>
    <row r="467" spans="5:6" x14ac:dyDescent="0.2">
      <c r="E467"/>
      <c r="F467"/>
    </row>
    <row r="468" spans="5:6" x14ac:dyDescent="0.2">
      <c r="E468"/>
      <c r="F468"/>
    </row>
    <row r="469" spans="5:6" x14ac:dyDescent="0.2">
      <c r="E469"/>
      <c r="F469"/>
    </row>
    <row r="470" spans="5:6" x14ac:dyDescent="0.2">
      <c r="E470"/>
      <c r="F470"/>
    </row>
    <row r="471" spans="5:6" x14ac:dyDescent="0.2">
      <c r="E471"/>
      <c r="F471"/>
    </row>
    <row r="472" spans="5:6" x14ac:dyDescent="0.2">
      <c r="E472"/>
      <c r="F472"/>
    </row>
    <row r="473" spans="5:6" x14ac:dyDescent="0.2">
      <c r="E473"/>
      <c r="F473"/>
    </row>
    <row r="474" spans="5:6" x14ac:dyDescent="0.2">
      <c r="E474"/>
      <c r="F474"/>
    </row>
    <row r="475" spans="5:6" x14ac:dyDescent="0.2">
      <c r="E475"/>
      <c r="F475"/>
    </row>
    <row r="476" spans="5:6" x14ac:dyDescent="0.2">
      <c r="E476"/>
      <c r="F476"/>
    </row>
    <row r="477" spans="5:6" x14ac:dyDescent="0.2">
      <c r="E477"/>
      <c r="F477"/>
    </row>
    <row r="478" spans="5:6" x14ac:dyDescent="0.2">
      <c r="E478"/>
      <c r="F478"/>
    </row>
    <row r="479" spans="5:6" x14ac:dyDescent="0.2">
      <c r="E479"/>
      <c r="F479"/>
    </row>
    <row r="480" spans="5:6" x14ac:dyDescent="0.2">
      <c r="E480"/>
      <c r="F480"/>
    </row>
    <row r="481" spans="5:6" x14ac:dyDescent="0.2">
      <c r="E481"/>
      <c r="F481"/>
    </row>
    <row r="482" spans="5:6" x14ac:dyDescent="0.2">
      <c r="E482"/>
      <c r="F482"/>
    </row>
    <row r="483" spans="5:6" x14ac:dyDescent="0.2">
      <c r="E483"/>
      <c r="F483"/>
    </row>
    <row r="484" spans="5:6" x14ac:dyDescent="0.2">
      <c r="E484"/>
      <c r="F484"/>
    </row>
    <row r="485" spans="5:6" x14ac:dyDescent="0.2">
      <c r="E485"/>
      <c r="F485"/>
    </row>
    <row r="486" spans="5:6" x14ac:dyDescent="0.2">
      <c r="E486"/>
      <c r="F486"/>
    </row>
    <row r="487" spans="5:6" x14ac:dyDescent="0.2">
      <c r="E487"/>
      <c r="F487"/>
    </row>
    <row r="488" spans="5:6" x14ac:dyDescent="0.2">
      <c r="E488"/>
      <c r="F488"/>
    </row>
    <row r="489" spans="5:6" x14ac:dyDescent="0.2">
      <c r="E489"/>
      <c r="F489"/>
    </row>
    <row r="490" spans="5:6" x14ac:dyDescent="0.2">
      <c r="E490"/>
      <c r="F490"/>
    </row>
    <row r="491" spans="5:6" x14ac:dyDescent="0.2">
      <c r="E491"/>
      <c r="F491"/>
    </row>
    <row r="492" spans="5:6" x14ac:dyDescent="0.2">
      <c r="E492"/>
      <c r="F492"/>
    </row>
    <row r="493" spans="5:6" x14ac:dyDescent="0.2">
      <c r="E493"/>
      <c r="F493"/>
    </row>
    <row r="494" spans="5:6" x14ac:dyDescent="0.2">
      <c r="E494"/>
      <c r="F494"/>
    </row>
    <row r="495" spans="5:6" x14ac:dyDescent="0.2">
      <c r="E495"/>
      <c r="F495"/>
    </row>
    <row r="496" spans="5:6" x14ac:dyDescent="0.2">
      <c r="E496"/>
      <c r="F496"/>
    </row>
    <row r="497" spans="5:6" x14ac:dyDescent="0.2">
      <c r="E497"/>
      <c r="F497"/>
    </row>
    <row r="498" spans="5:6" x14ac:dyDescent="0.2">
      <c r="E498"/>
      <c r="F498"/>
    </row>
    <row r="499" spans="5:6" x14ac:dyDescent="0.2">
      <c r="E499"/>
      <c r="F499"/>
    </row>
    <row r="500" spans="5:6" x14ac:dyDescent="0.2">
      <c r="E500"/>
      <c r="F500"/>
    </row>
    <row r="501" spans="5:6" x14ac:dyDescent="0.2">
      <c r="E501"/>
      <c r="F501"/>
    </row>
    <row r="502" spans="5:6" x14ac:dyDescent="0.2">
      <c r="E502"/>
      <c r="F502"/>
    </row>
    <row r="503" spans="5:6" x14ac:dyDescent="0.2">
      <c r="E503"/>
      <c r="F503"/>
    </row>
    <row r="504" spans="5:6" x14ac:dyDescent="0.2">
      <c r="E504"/>
      <c r="F504"/>
    </row>
    <row r="505" spans="5:6" x14ac:dyDescent="0.2">
      <c r="E505"/>
      <c r="F505"/>
    </row>
    <row r="506" spans="5:6" x14ac:dyDescent="0.2">
      <c r="E506"/>
      <c r="F506"/>
    </row>
    <row r="507" spans="5:6" x14ac:dyDescent="0.2">
      <c r="E507"/>
      <c r="F507"/>
    </row>
    <row r="508" spans="5:6" x14ac:dyDescent="0.2">
      <c r="E508"/>
      <c r="F508"/>
    </row>
    <row r="509" spans="5:6" x14ac:dyDescent="0.2">
      <c r="E509"/>
      <c r="F509"/>
    </row>
    <row r="510" spans="5:6" x14ac:dyDescent="0.2">
      <c r="E510"/>
      <c r="F510"/>
    </row>
    <row r="511" spans="5:6" x14ac:dyDescent="0.2">
      <c r="E511"/>
      <c r="F511"/>
    </row>
    <row r="512" spans="5:6" x14ac:dyDescent="0.2">
      <c r="E512"/>
      <c r="F512"/>
    </row>
    <row r="513" spans="5:6" x14ac:dyDescent="0.2">
      <c r="E513"/>
      <c r="F513"/>
    </row>
    <row r="514" spans="5:6" x14ac:dyDescent="0.2">
      <c r="E514"/>
      <c r="F514"/>
    </row>
    <row r="515" spans="5:6" x14ac:dyDescent="0.2">
      <c r="E515"/>
      <c r="F515"/>
    </row>
    <row r="516" spans="5:6" x14ac:dyDescent="0.2">
      <c r="E516"/>
      <c r="F516"/>
    </row>
    <row r="517" spans="5:6" x14ac:dyDescent="0.2">
      <c r="E517"/>
      <c r="F517"/>
    </row>
    <row r="518" spans="5:6" x14ac:dyDescent="0.2">
      <c r="E518"/>
      <c r="F518"/>
    </row>
    <row r="519" spans="5:6" x14ac:dyDescent="0.2">
      <c r="E519"/>
      <c r="F519"/>
    </row>
    <row r="520" spans="5:6" x14ac:dyDescent="0.2">
      <c r="E520"/>
      <c r="F520"/>
    </row>
    <row r="521" spans="5:6" x14ac:dyDescent="0.2">
      <c r="E521"/>
      <c r="F521"/>
    </row>
    <row r="522" spans="5:6" x14ac:dyDescent="0.2">
      <c r="E522"/>
      <c r="F522"/>
    </row>
    <row r="523" spans="5:6" x14ac:dyDescent="0.2">
      <c r="E523"/>
      <c r="F523"/>
    </row>
    <row r="524" spans="5:6" x14ac:dyDescent="0.2">
      <c r="E524"/>
      <c r="F524"/>
    </row>
    <row r="525" spans="5:6" x14ac:dyDescent="0.2">
      <c r="E525"/>
      <c r="F525"/>
    </row>
    <row r="526" spans="5:6" x14ac:dyDescent="0.2">
      <c r="E526"/>
      <c r="F526"/>
    </row>
    <row r="527" spans="5:6" x14ac:dyDescent="0.2">
      <c r="E527"/>
      <c r="F527"/>
    </row>
    <row r="528" spans="5:6" x14ac:dyDescent="0.2">
      <c r="E528"/>
      <c r="F528"/>
    </row>
    <row r="529" spans="5:6" x14ac:dyDescent="0.2">
      <c r="E529"/>
      <c r="F529"/>
    </row>
    <row r="530" spans="5:6" x14ac:dyDescent="0.2">
      <c r="E530"/>
      <c r="F530"/>
    </row>
    <row r="531" spans="5:6" x14ac:dyDescent="0.2">
      <c r="E531"/>
      <c r="F531"/>
    </row>
    <row r="532" spans="5:6" x14ac:dyDescent="0.2">
      <c r="E532"/>
      <c r="F532"/>
    </row>
    <row r="533" spans="5:6" x14ac:dyDescent="0.2">
      <c r="E533"/>
      <c r="F533"/>
    </row>
    <row r="534" spans="5:6" x14ac:dyDescent="0.2">
      <c r="E534"/>
      <c r="F534"/>
    </row>
    <row r="535" spans="5:6" x14ac:dyDescent="0.2">
      <c r="E535"/>
      <c r="F535"/>
    </row>
    <row r="536" spans="5:6" x14ac:dyDescent="0.2">
      <c r="E536"/>
      <c r="F536"/>
    </row>
    <row r="537" spans="5:6" x14ac:dyDescent="0.2">
      <c r="E537"/>
      <c r="F537"/>
    </row>
    <row r="538" spans="5:6" x14ac:dyDescent="0.2">
      <c r="E538"/>
      <c r="F538"/>
    </row>
    <row r="539" spans="5:6" x14ac:dyDescent="0.2">
      <c r="E539"/>
      <c r="F539"/>
    </row>
    <row r="540" spans="5:6" x14ac:dyDescent="0.2">
      <c r="E540"/>
      <c r="F540"/>
    </row>
    <row r="541" spans="5:6" x14ac:dyDescent="0.2">
      <c r="E541"/>
      <c r="F541"/>
    </row>
    <row r="542" spans="5:6" x14ac:dyDescent="0.2">
      <c r="E542"/>
      <c r="F542"/>
    </row>
    <row r="543" spans="5:6" x14ac:dyDescent="0.2">
      <c r="E543"/>
      <c r="F543"/>
    </row>
    <row r="544" spans="5:6" x14ac:dyDescent="0.2">
      <c r="E544"/>
      <c r="F544"/>
    </row>
    <row r="545" spans="5:6" x14ac:dyDescent="0.2">
      <c r="E545"/>
      <c r="F545"/>
    </row>
    <row r="546" spans="5:6" x14ac:dyDescent="0.2">
      <c r="E546"/>
      <c r="F546"/>
    </row>
    <row r="547" spans="5:6" x14ac:dyDescent="0.2">
      <c r="E547"/>
      <c r="F547"/>
    </row>
    <row r="548" spans="5:6" x14ac:dyDescent="0.2">
      <c r="E548"/>
      <c r="F548"/>
    </row>
    <row r="549" spans="5:6" x14ac:dyDescent="0.2">
      <c r="E549"/>
      <c r="F549"/>
    </row>
    <row r="550" spans="5:6" x14ac:dyDescent="0.2">
      <c r="E550"/>
      <c r="F550"/>
    </row>
    <row r="551" spans="5:6" x14ac:dyDescent="0.2">
      <c r="E551"/>
      <c r="F551"/>
    </row>
    <row r="552" spans="5:6" x14ac:dyDescent="0.2">
      <c r="E552"/>
      <c r="F552"/>
    </row>
    <row r="553" spans="5:6" x14ac:dyDescent="0.2">
      <c r="E553"/>
      <c r="F553"/>
    </row>
    <row r="554" spans="5:6" x14ac:dyDescent="0.2">
      <c r="E554"/>
      <c r="F554"/>
    </row>
    <row r="555" spans="5:6" x14ac:dyDescent="0.2">
      <c r="E555"/>
      <c r="F555"/>
    </row>
    <row r="556" spans="5:6" x14ac:dyDescent="0.2">
      <c r="E556"/>
      <c r="F556"/>
    </row>
    <row r="557" spans="5:6" x14ac:dyDescent="0.2">
      <c r="E557"/>
      <c r="F557"/>
    </row>
    <row r="558" spans="5:6" x14ac:dyDescent="0.2">
      <c r="E558"/>
      <c r="F558"/>
    </row>
    <row r="559" spans="5:6" x14ac:dyDescent="0.2">
      <c r="E559"/>
      <c r="F559"/>
    </row>
    <row r="560" spans="5:6" x14ac:dyDescent="0.2">
      <c r="E560"/>
      <c r="F560"/>
    </row>
    <row r="561" spans="5:6" x14ac:dyDescent="0.2">
      <c r="E561"/>
      <c r="F561"/>
    </row>
    <row r="562" spans="5:6" x14ac:dyDescent="0.2">
      <c r="E562"/>
      <c r="F562"/>
    </row>
    <row r="563" spans="5:6" x14ac:dyDescent="0.2">
      <c r="E563"/>
      <c r="F563"/>
    </row>
    <row r="564" spans="5:6" x14ac:dyDescent="0.2">
      <c r="E564"/>
      <c r="F564"/>
    </row>
    <row r="565" spans="5:6" x14ac:dyDescent="0.2">
      <c r="E565"/>
      <c r="F565"/>
    </row>
    <row r="566" spans="5:6" x14ac:dyDescent="0.2">
      <c r="E566"/>
      <c r="F566"/>
    </row>
    <row r="567" spans="5:6" x14ac:dyDescent="0.2">
      <c r="E567"/>
      <c r="F567"/>
    </row>
    <row r="568" spans="5:6" x14ac:dyDescent="0.2">
      <c r="E568"/>
      <c r="F568"/>
    </row>
    <row r="569" spans="5:6" x14ac:dyDescent="0.2">
      <c r="E569"/>
      <c r="F569"/>
    </row>
    <row r="570" spans="5:6" x14ac:dyDescent="0.2">
      <c r="E570"/>
      <c r="F570"/>
    </row>
    <row r="571" spans="5:6" x14ac:dyDescent="0.2">
      <c r="E571"/>
      <c r="F571"/>
    </row>
    <row r="572" spans="5:6" x14ac:dyDescent="0.2">
      <c r="E572"/>
      <c r="F572"/>
    </row>
    <row r="573" spans="5:6" x14ac:dyDescent="0.2">
      <c r="E573"/>
      <c r="F573"/>
    </row>
    <row r="574" spans="5:6" x14ac:dyDescent="0.2">
      <c r="E574"/>
      <c r="F574"/>
    </row>
    <row r="575" spans="5:6" x14ac:dyDescent="0.2">
      <c r="E575"/>
      <c r="F575"/>
    </row>
    <row r="576" spans="5:6" x14ac:dyDescent="0.2">
      <c r="E576"/>
      <c r="F576"/>
    </row>
    <row r="577" spans="5:6" x14ac:dyDescent="0.2">
      <c r="E577"/>
      <c r="F577"/>
    </row>
    <row r="578" spans="5:6" x14ac:dyDescent="0.2">
      <c r="E578"/>
      <c r="F578"/>
    </row>
    <row r="579" spans="5:6" x14ac:dyDescent="0.2">
      <c r="E579"/>
      <c r="F579"/>
    </row>
    <row r="580" spans="5:6" x14ac:dyDescent="0.2">
      <c r="E580"/>
      <c r="F580"/>
    </row>
    <row r="581" spans="5:6" x14ac:dyDescent="0.2">
      <c r="E581"/>
      <c r="F581"/>
    </row>
    <row r="582" spans="5:6" x14ac:dyDescent="0.2">
      <c r="E582"/>
      <c r="F582"/>
    </row>
    <row r="583" spans="5:6" x14ac:dyDescent="0.2">
      <c r="E583"/>
      <c r="F583"/>
    </row>
    <row r="584" spans="5:6" x14ac:dyDescent="0.2">
      <c r="E584"/>
      <c r="F584"/>
    </row>
    <row r="585" spans="5:6" x14ac:dyDescent="0.2">
      <c r="E585"/>
      <c r="F585"/>
    </row>
    <row r="586" spans="5:6" x14ac:dyDescent="0.2">
      <c r="E586"/>
      <c r="F586"/>
    </row>
    <row r="587" spans="5:6" x14ac:dyDescent="0.2">
      <c r="E587"/>
      <c r="F587"/>
    </row>
    <row r="588" spans="5:6" x14ac:dyDescent="0.2">
      <c r="E588"/>
      <c r="F588"/>
    </row>
    <row r="589" spans="5:6" x14ac:dyDescent="0.2">
      <c r="E589"/>
      <c r="F589"/>
    </row>
    <row r="590" spans="5:6" x14ac:dyDescent="0.2">
      <c r="E590"/>
      <c r="F590"/>
    </row>
    <row r="591" spans="5:6" x14ac:dyDescent="0.2">
      <c r="E591"/>
      <c r="F591"/>
    </row>
    <row r="592" spans="5:6" x14ac:dyDescent="0.2">
      <c r="E592"/>
      <c r="F592"/>
    </row>
    <row r="593" spans="5:6" x14ac:dyDescent="0.2">
      <c r="E593"/>
      <c r="F593"/>
    </row>
    <row r="594" spans="5:6" x14ac:dyDescent="0.2">
      <c r="E594"/>
      <c r="F594"/>
    </row>
    <row r="595" spans="5:6" x14ac:dyDescent="0.2">
      <c r="E595"/>
      <c r="F595"/>
    </row>
    <row r="596" spans="5:6" x14ac:dyDescent="0.2">
      <c r="E596"/>
      <c r="F596"/>
    </row>
    <row r="597" spans="5:6" x14ac:dyDescent="0.2">
      <c r="E597"/>
      <c r="F597"/>
    </row>
    <row r="598" spans="5:6" x14ac:dyDescent="0.2">
      <c r="E598"/>
      <c r="F598"/>
    </row>
    <row r="599" spans="5:6" x14ac:dyDescent="0.2">
      <c r="E599"/>
      <c r="F599"/>
    </row>
    <row r="600" spans="5:6" x14ac:dyDescent="0.2">
      <c r="E600"/>
      <c r="F600"/>
    </row>
    <row r="601" spans="5:6" x14ac:dyDescent="0.2">
      <c r="E601"/>
      <c r="F601"/>
    </row>
  </sheetData>
  <sheetProtection selectLockedCells="1" selectUnlockedCells="1"/>
  <mergeCells count="58">
    <mergeCell ref="A66:F66"/>
    <mergeCell ref="A24:B24"/>
    <mergeCell ref="A58:B58"/>
    <mergeCell ref="A57:B57"/>
    <mergeCell ref="A62:B62"/>
    <mergeCell ref="A32:B32"/>
    <mergeCell ref="A33:B33"/>
    <mergeCell ref="A27:B27"/>
    <mergeCell ref="A28:B28"/>
    <mergeCell ref="A59:B59"/>
    <mergeCell ref="A60:B60"/>
    <mergeCell ref="A30:B30"/>
    <mergeCell ref="A31:B31"/>
    <mergeCell ref="A25:B25"/>
    <mergeCell ref="A26:B26"/>
    <mergeCell ref="A38:B38"/>
    <mergeCell ref="A23:B23"/>
    <mergeCell ref="A7:G7"/>
    <mergeCell ref="E8:G8"/>
    <mergeCell ref="A18:B18"/>
    <mergeCell ref="A8:B10"/>
    <mergeCell ref="A16:B16"/>
    <mergeCell ref="A11:B11"/>
    <mergeCell ref="A17:B17"/>
    <mergeCell ref="A20:B20"/>
    <mergeCell ref="A22:B22"/>
    <mergeCell ref="A21:B21"/>
    <mergeCell ref="A42:B42"/>
    <mergeCell ref="A41:B41"/>
    <mergeCell ref="A29:B29"/>
    <mergeCell ref="A50:B50"/>
    <mergeCell ref="A47:B47"/>
    <mergeCell ref="A46:B46"/>
    <mergeCell ref="A36:B36"/>
    <mergeCell ref="A37:B37"/>
    <mergeCell ref="A51:B51"/>
    <mergeCell ref="A53:B53"/>
    <mergeCell ref="A56:B56"/>
    <mergeCell ref="A64:B64"/>
    <mergeCell ref="A65:B65"/>
    <mergeCell ref="A54:B54"/>
    <mergeCell ref="A55:B55"/>
    <mergeCell ref="I41:V41"/>
    <mergeCell ref="I7:J7"/>
    <mergeCell ref="A1:G1"/>
    <mergeCell ref="A63:B63"/>
    <mergeCell ref="A52:B52"/>
    <mergeCell ref="A34:B34"/>
    <mergeCell ref="A35:B35"/>
    <mergeCell ref="A39:B39"/>
    <mergeCell ref="A40:B40"/>
    <mergeCell ref="A43:B43"/>
    <mergeCell ref="A48:B48"/>
    <mergeCell ref="I10:J10"/>
    <mergeCell ref="A19:B19"/>
    <mergeCell ref="A44:B44"/>
    <mergeCell ref="A45:B45"/>
    <mergeCell ref="A49:B49"/>
  </mergeCells>
  <phoneticPr fontId="3" type="noConversion"/>
  <hyperlinks>
    <hyperlink ref="V58" r:id="rId1" display="https://studentaccounts.ucf.edu/tf-graduate/" xr:uid="{0A7DDAB5-B5E7-4B99-A2F8-3D59FBFC2E5F}"/>
    <hyperlink ref="P24" r:id="rId2" display="https://hr.ucf.edu/document/payroll-guidelines/" xr:uid="{BA20E7D8-73B3-42B4-AEE9-2E56AF02F7DA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7" max="1048575" man="1"/>
  </colBreaks>
  <ignoredErrors>
    <ignoredError sqref="P14:Q1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workbookViewId="0">
      <selection activeCell="B21" sqref="B21"/>
    </sheetView>
  </sheetViews>
  <sheetFormatPr defaultRowHeight="12.75" x14ac:dyDescent="0.2"/>
  <cols>
    <col min="2" max="2" width="50.140625" customWidth="1"/>
  </cols>
  <sheetData>
    <row r="1" spans="1:6" ht="15" x14ac:dyDescent="0.25">
      <c r="A1" s="149" t="s">
        <v>80</v>
      </c>
      <c r="B1" s="149"/>
      <c r="C1" s="149"/>
      <c r="D1" s="149"/>
      <c r="E1" s="76"/>
      <c r="F1" s="76"/>
    </row>
    <row r="2" spans="1:6" ht="13.5" thickBot="1" x14ac:dyDescent="0.25"/>
    <row r="3" spans="1:6" ht="13.5" thickBot="1" x14ac:dyDescent="0.25">
      <c r="A3" s="188" t="s">
        <v>50</v>
      </c>
      <c r="B3" s="189"/>
      <c r="C3" s="189"/>
      <c r="D3" s="190"/>
    </row>
    <row r="4" spans="1:6" ht="15.75" thickBot="1" x14ac:dyDescent="0.3">
      <c r="A4" s="59" t="s">
        <v>53</v>
      </c>
      <c r="B4" s="54" t="s">
        <v>54</v>
      </c>
      <c r="C4" s="56" t="s">
        <v>51</v>
      </c>
      <c r="D4" s="55" t="s">
        <v>52</v>
      </c>
    </row>
    <row r="5" spans="1:6" ht="15.75" thickBot="1" x14ac:dyDescent="0.3">
      <c r="A5" s="44">
        <v>1</v>
      </c>
      <c r="B5" s="45" t="s">
        <v>87</v>
      </c>
      <c r="C5" s="57">
        <v>300</v>
      </c>
      <c r="D5" s="43">
        <f>A5*C5</f>
        <v>300</v>
      </c>
    </row>
    <row r="6" spans="1:6" ht="15.75" thickBot="1" x14ac:dyDescent="0.3">
      <c r="A6" s="44">
        <v>4</v>
      </c>
      <c r="B6" s="45" t="s">
        <v>114</v>
      </c>
      <c r="C6" s="58">
        <v>160</v>
      </c>
      <c r="D6" s="43">
        <f>A6*C6</f>
        <v>640</v>
      </c>
    </row>
    <row r="7" spans="1:6" ht="15.75" thickBot="1" x14ac:dyDescent="0.3">
      <c r="A7" s="44">
        <v>5</v>
      </c>
      <c r="B7" s="45" t="s">
        <v>84</v>
      </c>
      <c r="C7" s="58">
        <v>36</v>
      </c>
      <c r="D7" s="43">
        <f t="shared" ref="D7:D12" si="0">A7*C7</f>
        <v>180</v>
      </c>
    </row>
    <row r="8" spans="1:6" ht="15.75" thickBot="1" x14ac:dyDescent="0.3">
      <c r="A8" s="44">
        <v>5</v>
      </c>
      <c r="B8" s="45" t="s">
        <v>85</v>
      </c>
      <c r="C8" s="58">
        <v>12</v>
      </c>
      <c r="D8" s="43">
        <f t="shared" si="0"/>
        <v>60</v>
      </c>
    </row>
    <row r="9" spans="1:6" ht="15.75" thickBot="1" x14ac:dyDescent="0.3">
      <c r="A9" s="44">
        <v>0.44500000000000001</v>
      </c>
      <c r="B9" s="45" t="s">
        <v>86</v>
      </c>
      <c r="C9" s="81">
        <v>40</v>
      </c>
      <c r="D9" s="43">
        <f t="shared" si="0"/>
        <v>17.8</v>
      </c>
    </row>
    <row r="10" spans="1:6" ht="15.75" thickBot="1" x14ac:dyDescent="0.3">
      <c r="A10" s="44">
        <v>1</v>
      </c>
      <c r="B10" s="45" t="s">
        <v>83</v>
      </c>
      <c r="C10" s="58">
        <v>12</v>
      </c>
      <c r="D10" s="43">
        <f t="shared" si="0"/>
        <v>12</v>
      </c>
    </row>
    <row r="11" spans="1:6" ht="15.75" thickBot="1" x14ac:dyDescent="0.3">
      <c r="A11" s="44">
        <v>1</v>
      </c>
      <c r="B11" s="45" t="s">
        <v>82</v>
      </c>
      <c r="C11" s="58">
        <v>90</v>
      </c>
      <c r="D11" s="43">
        <f t="shared" si="0"/>
        <v>90</v>
      </c>
    </row>
    <row r="12" spans="1:6" ht="15.75" thickBot="1" x14ac:dyDescent="0.3">
      <c r="A12" s="44">
        <v>1</v>
      </c>
      <c r="B12" s="45" t="s">
        <v>55</v>
      </c>
      <c r="C12" s="58">
        <v>200</v>
      </c>
      <c r="D12" s="43">
        <f t="shared" si="0"/>
        <v>200</v>
      </c>
    </row>
    <row r="13" spans="1:6" ht="15.75" thickBot="1" x14ac:dyDescent="0.3">
      <c r="A13" s="50">
        <v>1</v>
      </c>
      <c r="B13" s="51" t="s">
        <v>56</v>
      </c>
      <c r="C13" s="52"/>
      <c r="D13" s="53">
        <f>ROUND(SUM(D5:D12),0)</f>
        <v>1500</v>
      </c>
      <c r="F13" s="116" t="s">
        <v>97</v>
      </c>
    </row>
    <row r="14" spans="1:6" ht="16.5" thickTop="1" thickBot="1" x14ac:dyDescent="0.3">
      <c r="A14" s="46">
        <v>0</v>
      </c>
      <c r="B14" s="48" t="s">
        <v>57</v>
      </c>
      <c r="C14" s="47"/>
      <c r="D14" s="49">
        <f>ROUND(D13*A14,0)</f>
        <v>0</v>
      </c>
    </row>
    <row r="16" spans="1:6" ht="13.5" thickBot="1" x14ac:dyDescent="0.25"/>
    <row r="17" spans="1:6" ht="13.5" thickBot="1" x14ac:dyDescent="0.25">
      <c r="A17" s="188" t="s">
        <v>58</v>
      </c>
      <c r="B17" s="189"/>
      <c r="C17" s="189"/>
      <c r="D17" s="190"/>
    </row>
    <row r="18" spans="1:6" ht="15.75" thickBot="1" x14ac:dyDescent="0.3">
      <c r="A18" s="59" t="s">
        <v>53</v>
      </c>
      <c r="B18" s="54" t="s">
        <v>54</v>
      </c>
      <c r="C18" s="56" t="s">
        <v>51</v>
      </c>
      <c r="D18" s="55" t="s">
        <v>52</v>
      </c>
    </row>
    <row r="19" spans="1:6" ht="15.75" thickBot="1" x14ac:dyDescent="0.3">
      <c r="A19" s="44">
        <v>1</v>
      </c>
      <c r="B19" s="45" t="s">
        <v>87</v>
      </c>
      <c r="C19" s="57">
        <v>800</v>
      </c>
      <c r="D19" s="43">
        <f>A19*C19</f>
        <v>800</v>
      </c>
    </row>
    <row r="20" spans="1:6" ht="15.75" thickBot="1" x14ac:dyDescent="0.3">
      <c r="A20" s="44">
        <v>4</v>
      </c>
      <c r="B20" s="45" t="s">
        <v>114</v>
      </c>
      <c r="C20" s="58">
        <v>250</v>
      </c>
      <c r="D20" s="43">
        <f>A20*C20</f>
        <v>1000</v>
      </c>
    </row>
    <row r="21" spans="1:6" ht="15.75" thickBot="1" x14ac:dyDescent="0.3">
      <c r="A21" s="44">
        <v>5</v>
      </c>
      <c r="B21" s="45" t="s">
        <v>84</v>
      </c>
      <c r="C21" s="58">
        <v>36</v>
      </c>
      <c r="D21" s="43">
        <f t="shared" ref="D21:D26" si="1">A21*C21</f>
        <v>180</v>
      </c>
    </row>
    <row r="22" spans="1:6" ht="15.75" thickBot="1" x14ac:dyDescent="0.3">
      <c r="A22" s="44">
        <v>5</v>
      </c>
      <c r="B22" s="45" t="s">
        <v>85</v>
      </c>
      <c r="C22" s="58">
        <v>12</v>
      </c>
      <c r="D22" s="43">
        <f t="shared" si="1"/>
        <v>60</v>
      </c>
    </row>
    <row r="23" spans="1:6" ht="15.75" thickBot="1" x14ac:dyDescent="0.3">
      <c r="A23" s="44">
        <v>0.44500000000000001</v>
      </c>
      <c r="B23" s="45" t="s">
        <v>86</v>
      </c>
      <c r="C23" s="81">
        <v>40</v>
      </c>
      <c r="D23" s="43">
        <f t="shared" si="1"/>
        <v>17.8</v>
      </c>
    </row>
    <row r="24" spans="1:6" ht="15.75" thickBot="1" x14ac:dyDescent="0.3">
      <c r="A24" s="44">
        <v>1</v>
      </c>
      <c r="B24" s="45" t="s">
        <v>83</v>
      </c>
      <c r="C24" s="58">
        <v>12</v>
      </c>
      <c r="D24" s="43">
        <f t="shared" si="1"/>
        <v>12</v>
      </c>
    </row>
    <row r="25" spans="1:6" ht="15.75" thickBot="1" x14ac:dyDescent="0.3">
      <c r="A25" s="44">
        <v>1</v>
      </c>
      <c r="B25" s="45" t="s">
        <v>82</v>
      </c>
      <c r="C25" s="58">
        <v>130</v>
      </c>
      <c r="D25" s="43">
        <f t="shared" si="1"/>
        <v>130</v>
      </c>
    </row>
    <row r="26" spans="1:6" ht="15.75" thickBot="1" x14ac:dyDescent="0.3">
      <c r="A26" s="44">
        <v>1</v>
      </c>
      <c r="B26" s="45" t="s">
        <v>55</v>
      </c>
      <c r="C26" s="58">
        <v>800</v>
      </c>
      <c r="D26" s="43">
        <f t="shared" si="1"/>
        <v>800</v>
      </c>
    </row>
    <row r="27" spans="1:6" ht="15.75" thickBot="1" x14ac:dyDescent="0.3">
      <c r="A27" s="50">
        <v>1</v>
      </c>
      <c r="B27" s="51" t="s">
        <v>56</v>
      </c>
      <c r="C27" s="52"/>
      <c r="D27" s="53">
        <f>ROUND(SUM(D19:D26),0)</f>
        <v>3000</v>
      </c>
      <c r="F27" s="116" t="s">
        <v>98</v>
      </c>
    </row>
    <row r="28" spans="1:6" ht="16.5" thickTop="1" thickBot="1" x14ac:dyDescent="0.3">
      <c r="A28" s="46">
        <v>0</v>
      </c>
      <c r="B28" s="48" t="s">
        <v>57</v>
      </c>
      <c r="C28" s="47"/>
      <c r="D28" s="49">
        <f>ROUND(D27*A28,0)</f>
        <v>0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zoomScaleNormal="100" workbookViewId="0">
      <selection sqref="A1:P1"/>
    </sheetView>
  </sheetViews>
  <sheetFormatPr defaultRowHeight="12.75" x14ac:dyDescent="0.2"/>
  <sheetData>
    <row r="1" spans="1:16" ht="15" x14ac:dyDescent="0.2">
      <c r="A1" s="191" t="s">
        <v>88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</row>
    <row r="91" spans="1:3" x14ac:dyDescent="0.2">
      <c r="A91" s="69"/>
      <c r="C91" s="69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6C91-FC94-4056-ABCE-0250E850B279}">
  <dimension ref="B1:J52"/>
  <sheetViews>
    <sheetView workbookViewId="0">
      <selection activeCell="I23" sqref="I23"/>
    </sheetView>
  </sheetViews>
  <sheetFormatPr defaultRowHeight="12.75" x14ac:dyDescent="0.2"/>
  <cols>
    <col min="1" max="1" width="6" customWidth="1"/>
    <col min="2" max="2" width="18.140625" bestFit="1" customWidth="1"/>
    <col min="3" max="3" width="37.5703125" customWidth="1"/>
    <col min="4" max="5" width="11.85546875" style="137" customWidth="1"/>
    <col min="6" max="6" width="11" style="137" customWidth="1"/>
    <col min="7" max="7" width="10.7109375" style="137" customWidth="1"/>
    <col min="8" max="8" width="18.140625" bestFit="1" customWidth="1"/>
    <col min="9" max="9" width="35" customWidth="1"/>
    <col min="10" max="10" width="15.85546875" customWidth="1"/>
    <col min="11" max="11" width="14.7109375" customWidth="1"/>
  </cols>
  <sheetData>
    <row r="1" spans="2:10" ht="21" x14ac:dyDescent="0.35">
      <c r="B1" s="125"/>
      <c r="C1" s="125"/>
      <c r="D1" s="125"/>
      <c r="E1" s="125"/>
      <c r="F1" s="125"/>
      <c r="G1" s="125"/>
    </row>
    <row r="2" spans="2:10" ht="21" x14ac:dyDescent="0.35">
      <c r="B2" s="125"/>
      <c r="C2" s="125"/>
      <c r="D2" s="125"/>
      <c r="E2" s="125"/>
      <c r="F2" s="125"/>
      <c r="G2" s="125"/>
    </row>
    <row r="4" spans="2:10" ht="21" x14ac:dyDescent="0.35">
      <c r="B4" s="125"/>
      <c r="C4" s="125"/>
      <c r="D4" s="125"/>
      <c r="E4" s="125"/>
      <c r="F4" s="125"/>
      <c r="G4" s="125"/>
    </row>
    <row r="5" spans="2:10" x14ac:dyDescent="0.2">
      <c r="B5" s="126"/>
      <c r="C5" s="126"/>
      <c r="D5" s="126"/>
      <c r="E5" s="126"/>
      <c r="F5" s="126"/>
      <c r="G5" s="126"/>
    </row>
    <row r="6" spans="2:10" ht="15.6" customHeight="1" x14ac:dyDescent="0.2">
      <c r="B6" s="127"/>
      <c r="C6" s="127"/>
      <c r="D6" s="127"/>
      <c r="E6" s="127"/>
      <c r="F6" s="127"/>
      <c r="G6" s="127"/>
    </row>
    <row r="7" spans="2:10" ht="15" x14ac:dyDescent="0.25">
      <c r="B7" s="128"/>
      <c r="C7" s="128"/>
      <c r="D7" s="129"/>
      <c r="E7" s="129"/>
      <c r="F7" s="129"/>
      <c r="G7" s="129"/>
    </row>
    <row r="8" spans="2:10" x14ac:dyDescent="0.2">
      <c r="B8" s="130"/>
      <c r="C8" s="130"/>
      <c r="D8" s="131"/>
      <c r="E8" s="131"/>
      <c r="F8" s="131"/>
      <c r="G8" s="131"/>
    </row>
    <row r="9" spans="2:10" x14ac:dyDescent="0.2">
      <c r="B9" s="130"/>
      <c r="C9" s="130"/>
      <c r="D9" s="131"/>
      <c r="E9" s="131"/>
      <c r="F9" s="131"/>
      <c r="G9" s="131"/>
    </row>
    <row r="10" spans="2:10" x14ac:dyDescent="0.2">
      <c r="B10" s="130"/>
      <c r="C10" s="130"/>
      <c r="D10" s="131"/>
      <c r="E10" s="131"/>
      <c r="F10" s="131"/>
      <c r="G10" s="131"/>
    </row>
    <row r="11" spans="2:10" x14ac:dyDescent="0.2">
      <c r="B11" s="130"/>
      <c r="C11" s="130"/>
      <c r="D11" s="131"/>
      <c r="E11" s="131"/>
      <c r="F11" s="131"/>
      <c r="G11" s="131"/>
      <c r="J11" s="132"/>
    </row>
    <row r="12" spans="2:10" x14ac:dyDescent="0.2">
      <c r="B12" s="130"/>
      <c r="C12" s="130"/>
      <c r="D12" s="131"/>
      <c r="E12" s="131"/>
      <c r="F12" s="131"/>
      <c r="G12" s="131"/>
      <c r="J12" s="133"/>
    </row>
    <row r="13" spans="2:10" x14ac:dyDescent="0.2">
      <c r="B13" s="130"/>
      <c r="C13" s="130"/>
      <c r="D13" s="131"/>
      <c r="E13" s="131"/>
      <c r="F13" s="131"/>
      <c r="G13" s="131"/>
      <c r="J13" s="133"/>
    </row>
    <row r="14" spans="2:10" x14ac:dyDescent="0.2">
      <c r="B14" s="130"/>
      <c r="C14" s="130"/>
      <c r="D14" s="131"/>
      <c r="E14" s="131"/>
      <c r="F14" s="131"/>
      <c r="G14" s="131"/>
    </row>
    <row r="15" spans="2:10" x14ac:dyDescent="0.2">
      <c r="B15" s="130"/>
      <c r="C15" s="130"/>
      <c r="D15" s="131"/>
      <c r="E15" s="131"/>
      <c r="F15" s="131"/>
      <c r="G15" s="131"/>
      <c r="J15" s="134"/>
    </row>
    <row r="16" spans="2:10" x14ac:dyDescent="0.2">
      <c r="B16" s="130"/>
      <c r="C16" s="130"/>
      <c r="D16" s="131"/>
      <c r="E16" s="131"/>
      <c r="F16" s="131"/>
      <c r="G16" s="131"/>
    </row>
    <row r="17" spans="2:8" x14ac:dyDescent="0.2">
      <c r="B17" s="130"/>
      <c r="C17" s="130"/>
      <c r="D17" s="131"/>
      <c r="E17" s="131"/>
      <c r="F17" s="131"/>
      <c r="G17" s="131"/>
    </row>
    <row r="18" spans="2:8" x14ac:dyDescent="0.2">
      <c r="B18" s="130"/>
      <c r="C18" s="130"/>
      <c r="D18" s="131"/>
      <c r="E18" s="135"/>
      <c r="F18" s="131"/>
      <c r="G18" s="135"/>
    </row>
    <row r="19" spans="2:8" x14ac:dyDescent="0.2">
      <c r="B19" s="136"/>
    </row>
    <row r="20" spans="2:8" x14ac:dyDescent="0.2">
      <c r="B20" s="136"/>
    </row>
    <row r="21" spans="2:8" x14ac:dyDescent="0.2">
      <c r="B21" s="136"/>
    </row>
    <row r="23" spans="2:8" ht="21" x14ac:dyDescent="0.35">
      <c r="B23" s="125"/>
      <c r="C23" s="125"/>
      <c r="D23" s="125"/>
      <c r="E23" s="125"/>
      <c r="F23" s="125"/>
      <c r="G23" s="125"/>
    </row>
    <row r="24" spans="2:8" x14ac:dyDescent="0.2">
      <c r="B24" s="126"/>
      <c r="C24" s="126"/>
      <c r="D24" s="126"/>
      <c r="E24" s="126"/>
      <c r="F24" s="126"/>
      <c r="G24" s="126"/>
    </row>
    <row r="25" spans="2:8" ht="15.6" customHeight="1" x14ac:dyDescent="0.2">
      <c r="B25" s="127"/>
      <c r="C25" s="127"/>
      <c r="D25" s="127"/>
      <c r="E25" s="127"/>
      <c r="F25" s="127"/>
      <c r="G25" s="127"/>
    </row>
    <row r="26" spans="2:8" ht="15" x14ac:dyDescent="0.25">
      <c r="B26" s="128"/>
      <c r="C26" s="128"/>
      <c r="D26" s="129"/>
      <c r="E26" s="129"/>
      <c r="F26" s="129"/>
      <c r="G26" s="129"/>
      <c r="H26" s="138"/>
    </row>
    <row r="27" spans="2:8" x14ac:dyDescent="0.2">
      <c r="C27" s="130"/>
      <c r="D27" s="131"/>
      <c r="E27" s="131"/>
      <c r="F27" s="131"/>
      <c r="G27" s="131"/>
    </row>
    <row r="28" spans="2:8" x14ac:dyDescent="0.2">
      <c r="C28" s="130"/>
      <c r="D28" s="131"/>
      <c r="E28" s="131"/>
      <c r="F28" s="131"/>
      <c r="G28" s="131"/>
    </row>
    <row r="29" spans="2:8" x14ac:dyDescent="0.2">
      <c r="B29" s="130"/>
      <c r="C29" s="130"/>
      <c r="D29" s="131"/>
      <c r="E29" s="131"/>
      <c r="F29" s="131"/>
      <c r="G29" s="131"/>
    </row>
    <row r="30" spans="2:8" x14ac:dyDescent="0.2">
      <c r="B30" s="130"/>
      <c r="C30" s="130"/>
      <c r="D30" s="131"/>
      <c r="E30" s="131"/>
      <c r="F30" s="131"/>
      <c r="G30" s="131"/>
    </row>
    <row r="31" spans="2:8" x14ac:dyDescent="0.2">
      <c r="C31" s="130"/>
      <c r="D31" s="131"/>
      <c r="E31" s="135"/>
      <c r="F31" s="131"/>
      <c r="G31" s="135"/>
    </row>
    <row r="32" spans="2:8" x14ac:dyDescent="0.2">
      <c r="C32" s="130"/>
      <c r="D32" s="131"/>
      <c r="E32" s="135"/>
      <c r="F32" s="131"/>
      <c r="G32" s="135"/>
    </row>
    <row r="33" spans="2:7" x14ac:dyDescent="0.2">
      <c r="C33" s="130"/>
      <c r="D33" s="131"/>
      <c r="E33" s="131"/>
      <c r="F33" s="131"/>
      <c r="G33" s="131"/>
    </row>
    <row r="34" spans="2:7" x14ac:dyDescent="0.2">
      <c r="C34" s="130"/>
      <c r="D34" s="131"/>
      <c r="E34" s="131"/>
      <c r="F34" s="131"/>
      <c r="G34" s="131"/>
    </row>
    <row r="35" spans="2:7" x14ac:dyDescent="0.2">
      <c r="C35" s="130"/>
      <c r="D35" s="131"/>
      <c r="E35" s="131"/>
      <c r="F35" s="131"/>
      <c r="G35" s="131"/>
    </row>
    <row r="36" spans="2:7" x14ac:dyDescent="0.2">
      <c r="B36" s="130"/>
      <c r="C36" s="130"/>
      <c r="D36" s="131"/>
      <c r="E36" s="131"/>
      <c r="F36" s="131"/>
      <c r="G36" s="131"/>
    </row>
    <row r="37" spans="2:7" x14ac:dyDescent="0.2">
      <c r="B37" s="130"/>
      <c r="C37" s="130"/>
      <c r="D37" s="131"/>
      <c r="E37" s="131"/>
      <c r="F37" s="131"/>
      <c r="G37" s="131"/>
    </row>
    <row r="38" spans="2:7" x14ac:dyDescent="0.2">
      <c r="B38" s="130"/>
      <c r="C38" s="130"/>
      <c r="D38" s="131"/>
      <c r="E38" s="131"/>
      <c r="F38" s="131"/>
      <c r="G38" s="131"/>
    </row>
    <row r="39" spans="2:7" x14ac:dyDescent="0.2">
      <c r="B39" s="130"/>
      <c r="C39" s="130"/>
      <c r="D39" s="131"/>
      <c r="E39" s="135"/>
      <c r="F39" s="131"/>
      <c r="G39" s="135"/>
    </row>
    <row r="40" spans="2:7" x14ac:dyDescent="0.2">
      <c r="B40" s="136"/>
      <c r="C40" s="130"/>
      <c r="D40" s="131"/>
      <c r="E40" s="131"/>
      <c r="F40" s="131"/>
      <c r="G40" s="139"/>
    </row>
    <row r="41" spans="2:7" x14ac:dyDescent="0.2">
      <c r="B41" s="136"/>
    </row>
    <row r="42" spans="2:7" x14ac:dyDescent="0.2">
      <c r="B42" s="136"/>
    </row>
    <row r="44" spans="2:7" ht="21" x14ac:dyDescent="0.35">
      <c r="B44" s="125"/>
      <c r="C44" s="125"/>
      <c r="D44" s="125"/>
      <c r="E44" s="125"/>
      <c r="F44" s="125"/>
      <c r="G44" s="125"/>
    </row>
    <row r="45" spans="2:7" x14ac:dyDescent="0.2">
      <c r="B45" s="140"/>
      <c r="C45" s="141"/>
      <c r="D45" s="141"/>
      <c r="E45" s="141"/>
      <c r="F45" s="141"/>
      <c r="G45" s="141"/>
    </row>
    <row r="46" spans="2:7" x14ac:dyDescent="0.2">
      <c r="B46" s="141"/>
      <c r="C46" s="141"/>
      <c r="D46" s="141"/>
      <c r="E46" s="141"/>
      <c r="F46" s="141"/>
      <c r="G46" s="141"/>
    </row>
    <row r="47" spans="2:7" x14ac:dyDescent="0.2">
      <c r="D47"/>
      <c r="E47"/>
    </row>
    <row r="48" spans="2:7" ht="15" x14ac:dyDescent="0.2">
      <c r="B48" s="142"/>
    </row>
    <row r="51" spans="2:7" x14ac:dyDescent="0.2">
      <c r="C51" s="130"/>
      <c r="D51" s="131"/>
      <c r="E51" s="131"/>
      <c r="F51" s="131"/>
      <c r="G51" s="131"/>
    </row>
    <row r="52" spans="2:7" x14ac:dyDescent="0.2">
      <c r="B52" s="130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5</xdr:col>
                <xdr:colOff>400050</xdr:colOff>
                <xdr:row>25</xdr:row>
                <xdr:rowOff>133350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PI Budget - 2Yr</vt:lpstr>
      <vt:lpstr>Travel Budget Example</vt:lpstr>
      <vt:lpstr>Travel Reference Guide</vt:lpstr>
      <vt:lpstr>GRA Stipend Rates</vt:lpstr>
      <vt:lpstr>'PI Budget - 2Yr'!Print_Area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Jodi Reinhart</cp:lastModifiedBy>
  <cp:lastPrinted>2022-07-21T14:04:26Z</cp:lastPrinted>
  <dcterms:created xsi:type="dcterms:W3CDTF">2009-01-21T15:59:47Z</dcterms:created>
  <dcterms:modified xsi:type="dcterms:W3CDTF">2025-04-16T13:56:00Z</dcterms:modified>
</cp:coreProperties>
</file>