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 Proposals\Admin\Budget\Budget Templates (FY2025-2026)\"/>
    </mc:Choice>
  </mc:AlternateContent>
  <xr:revisionPtr revIDLastSave="0" documentId="13_ncr:1_{E17D77AD-2C59-48C1-A263-1BA0992E8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 Budget - 5Yr" sheetId="1" r:id="rId1"/>
    <sheet name="Travel Budget Example" sheetId="4" r:id="rId2"/>
    <sheet name="Travel Reference Guide" sheetId="5" r:id="rId3"/>
    <sheet name="GRA Stipend Rates" sheetId="6" r:id="rId4"/>
  </sheets>
  <definedNames>
    <definedName name="_xlnm.Print_Area" localSheetId="0">'PI Budget - 5Yr'!$A$2:$J$70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N15" i="1"/>
  <c r="N14" i="1"/>
  <c r="N13" i="1"/>
  <c r="N12" i="1"/>
  <c r="D12" i="1"/>
  <c r="E12" i="1"/>
  <c r="Q14" i="1"/>
  <c r="R14" i="1" s="1"/>
  <c r="S14" i="1" s="1"/>
  <c r="T14" i="1" s="1"/>
  <c r="E38" i="1"/>
  <c r="J37" i="1"/>
  <c r="J36" i="1"/>
  <c r="J55" i="1"/>
  <c r="J56" i="1"/>
  <c r="J57" i="1"/>
  <c r="J59" i="1"/>
  <c r="J54" i="1"/>
  <c r="J47" i="1"/>
  <c r="J48" i="1"/>
  <c r="J49" i="1"/>
  <c r="J50" i="1"/>
  <c r="J46" i="1"/>
  <c r="J35" i="1"/>
  <c r="I51" i="1"/>
  <c r="P15" i="1"/>
  <c r="Q15" i="1" s="1"/>
  <c r="R15" i="1" s="1"/>
  <c r="S15" i="1" s="1"/>
  <c r="T15" i="1" s="1"/>
  <c r="P14" i="1"/>
  <c r="H51" i="1"/>
  <c r="J38" i="1" l="1"/>
  <c r="P12" i="1"/>
  <c r="Q12" i="1" s="1"/>
  <c r="R12" i="1" s="1"/>
  <c r="S12" i="1" s="1"/>
  <c r="T12" i="1" s="1"/>
  <c r="G51" i="1"/>
  <c r="F51" i="1"/>
  <c r="D24" i="4"/>
  <c r="D10" i="4"/>
  <c r="E20" i="1" l="1"/>
  <c r="E21" i="1"/>
  <c r="E22" i="1"/>
  <c r="E23" i="1"/>
  <c r="E19" i="1"/>
  <c r="C42" i="1"/>
  <c r="C41" i="1"/>
  <c r="C58" i="1"/>
  <c r="F19" i="1" l="1"/>
  <c r="G19" i="1" s="1"/>
  <c r="F23" i="1"/>
  <c r="G23" i="1" s="1"/>
  <c r="F22" i="1"/>
  <c r="F21" i="1"/>
  <c r="F20" i="1"/>
  <c r="E25" i="1"/>
  <c r="E58" i="1"/>
  <c r="P13" i="1"/>
  <c r="Q13" i="1" s="1"/>
  <c r="R13" i="1" s="1"/>
  <c r="S13" i="1" s="1"/>
  <c r="T13" i="1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30" i="1" l="1"/>
  <c r="H23" i="1"/>
  <c r="I23" i="1" s="1"/>
  <c r="H19" i="1"/>
  <c r="F25" i="1"/>
  <c r="G20" i="1"/>
  <c r="G22" i="1"/>
  <c r="G21" i="1"/>
  <c r="G28" i="1"/>
  <c r="F58" i="1"/>
  <c r="G58" i="1" s="1"/>
  <c r="F30" i="1"/>
  <c r="F29" i="1"/>
  <c r="F28" i="1"/>
  <c r="D27" i="4"/>
  <c r="D28" i="4" s="1"/>
  <c r="E42" i="1" s="1"/>
  <c r="D13" i="4"/>
  <c r="D14" i="4" s="1"/>
  <c r="E41" i="1" s="1"/>
  <c r="J23" i="1" l="1"/>
  <c r="I19" i="1"/>
  <c r="J19" i="1" s="1"/>
  <c r="I30" i="1"/>
  <c r="I28" i="1"/>
  <c r="G25" i="1"/>
  <c r="H30" i="1"/>
  <c r="H28" i="1"/>
  <c r="H22" i="1"/>
  <c r="H21" i="1"/>
  <c r="G60" i="1"/>
  <c r="H58" i="1"/>
  <c r="H20" i="1"/>
  <c r="I20" i="1" s="1"/>
  <c r="G29" i="1"/>
  <c r="F42" i="1"/>
  <c r="F60" i="1"/>
  <c r="F41" i="1"/>
  <c r="J20" i="1" l="1"/>
  <c r="I58" i="1"/>
  <c r="J58" i="1" s="1"/>
  <c r="I21" i="1"/>
  <c r="I22" i="1"/>
  <c r="H29" i="1"/>
  <c r="H60" i="1"/>
  <c r="H25" i="1"/>
  <c r="G42" i="1"/>
  <c r="G41" i="1"/>
  <c r="F43" i="1"/>
  <c r="J22" i="1" l="1"/>
  <c r="J21" i="1"/>
  <c r="I29" i="1"/>
  <c r="I60" i="1"/>
  <c r="I25" i="1"/>
  <c r="J25" i="1" s="1"/>
  <c r="H42" i="1"/>
  <c r="G43" i="1"/>
  <c r="H41" i="1"/>
  <c r="I41" i="1" s="1"/>
  <c r="J41" i="1" l="1"/>
  <c r="I42" i="1"/>
  <c r="J42" i="1" s="1"/>
  <c r="H43" i="1"/>
  <c r="E29" i="1"/>
  <c r="J29" i="1" s="1"/>
  <c r="I43" i="1" l="1"/>
  <c r="E51" i="1"/>
  <c r="J51" i="1" s="1"/>
  <c r="F12" i="1" l="1"/>
  <c r="G12" i="1" s="1"/>
  <c r="H12" i="1" s="1"/>
  <c r="I12" i="1" s="1"/>
  <c r="V12" i="1" l="1"/>
  <c r="W12" i="1"/>
  <c r="E30" i="1"/>
  <c r="J30" i="1" s="1"/>
  <c r="E43" i="1"/>
  <c r="J43" i="1" s="1"/>
  <c r="E28" i="1" l="1"/>
  <c r="J28" i="1" s="1"/>
  <c r="X12" i="1" l="1"/>
  <c r="J12" i="1" l="1"/>
  <c r="Y12" i="1"/>
  <c r="Z12" i="1"/>
  <c r="E60" i="1" l="1"/>
  <c r="J60" i="1" s="1"/>
  <c r="D13" i="1" l="1"/>
  <c r="E13" i="1"/>
  <c r="V13" i="1" s="1"/>
  <c r="F13" i="1" l="1"/>
  <c r="G13" i="1" l="1"/>
  <c r="W13" i="1"/>
  <c r="X13" i="1" l="1"/>
  <c r="H13" i="1"/>
  <c r="Y13" i="1" l="1"/>
  <c r="I13" i="1"/>
  <c r="J13" i="1"/>
  <c r="Z13" i="1" l="1"/>
  <c r="D14" i="1"/>
  <c r="E14" i="1"/>
  <c r="V14" i="1" s="1"/>
  <c r="F14" i="1" l="1"/>
  <c r="W14" i="1" l="1"/>
  <c r="G14" i="1"/>
  <c r="X14" i="1" l="1"/>
  <c r="H14" i="1"/>
  <c r="Y14" i="1" l="1"/>
  <c r="I14" i="1"/>
  <c r="Z14" i="1" l="1"/>
  <c r="J14" i="1"/>
  <c r="D15" i="1"/>
  <c r="E15" i="1"/>
  <c r="E17" i="1" s="1"/>
  <c r="E27" i="1" l="1"/>
  <c r="F15" i="1"/>
  <c r="V15" i="1"/>
  <c r="F17" i="1" l="1"/>
  <c r="G15" i="1"/>
  <c r="W15" i="1"/>
  <c r="E32" i="1"/>
  <c r="E33" i="1" l="1"/>
  <c r="E62" i="1" s="1"/>
  <c r="E63" i="1" s="1"/>
  <c r="G17" i="1"/>
  <c r="G27" i="1" s="1"/>
  <c r="G32" i="1" s="1"/>
  <c r="G33" i="1" s="1"/>
  <c r="X15" i="1"/>
  <c r="H15" i="1"/>
  <c r="F27" i="1"/>
  <c r="G62" i="1" l="1"/>
  <c r="G63" i="1" s="1"/>
  <c r="G64" i="1" s="1"/>
  <c r="G65" i="1" s="1"/>
  <c r="H17" i="1"/>
  <c r="Y15" i="1"/>
  <c r="I15" i="1"/>
  <c r="F32" i="1"/>
  <c r="F33" i="1" l="1"/>
  <c r="F62" i="1" s="1"/>
  <c r="Z15" i="1"/>
  <c r="I17" i="1"/>
  <c r="I27" i="1" s="1"/>
  <c r="I32" i="1" s="1"/>
  <c r="I33" i="1" s="1"/>
  <c r="H27" i="1"/>
  <c r="J15" i="1"/>
  <c r="I62" i="1" l="1"/>
  <c r="I63" i="1" s="1"/>
  <c r="I64" i="1" s="1"/>
  <c r="I65" i="1" s="1"/>
  <c r="E64" i="1"/>
  <c r="J17" i="1"/>
  <c r="H32" i="1"/>
  <c r="J27" i="1"/>
  <c r="H33" i="1" l="1"/>
  <c r="H62" i="1" s="1"/>
  <c r="J32" i="1"/>
  <c r="E65" i="1"/>
  <c r="F63" i="1"/>
  <c r="F64" i="1" l="1"/>
  <c r="J33" i="1"/>
  <c r="H63" i="1" l="1"/>
  <c r="J62" i="1"/>
  <c r="F65" i="1"/>
  <c r="H64" i="1" l="1"/>
  <c r="J63" i="1"/>
  <c r="H65" i="1" l="1"/>
  <c r="J65" i="1" s="1"/>
  <c r="J66" i="1" s="1"/>
  <c r="J64" i="1"/>
</calcChain>
</file>

<file path=xl/sharedStrings.xml><?xml version="1.0" encoding="utf-8"?>
<sst xmlns="http://schemas.openxmlformats.org/spreadsheetml/2006/main" count="160" uniqueCount="117">
  <si>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</si>
  <si>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</si>
  <si>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</si>
  <si>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</si>
  <si>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</si>
  <si>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</si>
  <si>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</si>
  <si>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</si>
  <si>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</si>
  <si>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</si>
  <si>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</si>
  <si>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</si>
  <si>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</si>
  <si>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</si>
  <si>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</si>
  <si>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</si>
  <si>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</si>
  <si>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</si>
  <si>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</si>
  <si>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</si>
  <si>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</si>
  <si>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</si>
  <si>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</si>
  <si>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</si>
  <si>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</si>
  <si>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</si>
  <si>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</si>
  <si>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</si>
  <si>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</si>
  <si>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</si>
  <si>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</si>
  <si>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</si>
  <si>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</si>
  <si>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</si>
  <si>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</si>
  <si>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</si>
  <si>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</si>
  <si>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</si>
  <si>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</si>
  <si>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</si>
  <si>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</si>
  <si>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</si>
  <si>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</si>
  <si>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</si>
  <si>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</si>
  <si>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**OPS Graduate Student</t>
  </si>
  <si>
    <t>**OPS Undergraduate Student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</si>
  <si>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</si>
  <si>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</si>
  <si>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</si>
  <si>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</si>
  <si>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</si>
  <si>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</si>
  <si>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</si>
  <si>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</si>
  <si>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</si>
  <si>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</si>
  <si>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</si>
  <si>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</si>
  <si>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</si>
  <si>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</si>
  <si>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</si>
  <si>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</si>
  <si>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</si>
  <si>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</si>
  <si>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</si>
  <si>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</si>
  <si>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</si>
  <si>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</si>
  <si>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</si>
  <si>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</si>
  <si>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</si>
  <si>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</si>
  <si>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</si>
  <si>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</si>
  <si>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</si>
  <si>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</si>
  <si>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</si>
  <si>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</si>
  <si>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</si>
  <si>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</si>
  <si>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</si>
  <si>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</si>
  <si>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</si>
  <si>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</si>
  <si>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</si>
  <si>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</si>
  <si>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</si>
  <si>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</si>
  <si>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</si>
  <si>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</si>
  <si>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</si>
  <si>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</si>
  <si>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</si>
  <si>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</si>
  <si>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</si>
  <si>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Year 3</t>
  </si>
  <si>
    <t>Year 4</t>
  </si>
  <si>
    <t>Insert the number of travelers in cell A14 and it will auto-populate in cell c38 on the Single PI Budget - 4Yr tab.</t>
  </si>
  <si>
    <t>Input the current salary in cell K12, corresponding months in cell L12 and effort in cell D12. The appropriate months and year 1 salary will auto-populate.</t>
  </si>
  <si>
    <t>Update the Travel Budget Example tab as needed and the values will auto-populate in the Single PI Budget - 4Yr tab.</t>
  </si>
  <si>
    <t>Year 5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</si>
  <si>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</si>
  <si>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</si>
  <si>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</si>
  <si>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</si>
  <si>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</si>
  <si>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For additional payroll information see, </t>
  </si>
  <si>
    <t>hr.ucf.edu/document/payroll-guidelines/</t>
  </si>
  <si>
    <t xml:space="preserve">Dr. XXX  </t>
  </si>
  <si>
    <t>*Graduate Student (GRA)</t>
  </si>
  <si>
    <t>(GRA) - graduate student hired on contract that pays stipend plus tuition</t>
  </si>
  <si>
    <t xml:space="preserve">OPS students are paid minimun $13/hr based on an estimated number of hours per week over the course of 4.5 months fall/spring (1 semester) or 3 months summer. </t>
  </si>
  <si>
    <t>Rates change based on department. See GRA Stipend Rates tab for the minimum rate.</t>
  </si>
  <si>
    <t>PI  9 Mo Salary</t>
  </si>
  <si>
    <t>PI  12 Mo Salary</t>
  </si>
  <si>
    <t>Lodging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</si>
</sst>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</numFmts>
  <fonts count="29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3" applyNumberFormat="1" applyFont="1" applyBorder="1"/>
    <xf numFmtId="165" fontId="0" fillId="0" borderId="5" xfId="4" applyNumberFormat="1" applyFont="1" applyBorder="1"/>
    <xf numFmtId="164" fontId="0" fillId="0" borderId="6" xfId="3" applyNumberFormat="1" applyFont="1" applyBorder="1"/>
    <xf numFmtId="165" fontId="0" fillId="0" borderId="6" xfId="4" applyNumberFormat="1" applyFont="1" applyBorder="1"/>
    <xf numFmtId="164" fontId="4" fillId="2" borderId="27" xfId="3" applyNumberFormat="1" applyFont="1" applyFill="1" applyBorder="1"/>
    <xf numFmtId="164" fontId="4" fillId="2" borderId="1" xfId="3" applyNumberFormat="1" applyFont="1" applyFill="1" applyBorder="1"/>
    <xf numFmtId="164" fontId="4" fillId="3" borderId="36" xfId="1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0" xfId="7" applyBorder="1"/>
    <xf numFmtId="0" fontId="0" fillId="0" borderId="0" xfId="0" applyAlignment="1">
      <alignment horizontal="center"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16" fillId="0" borderId="0" xfId="7" applyBorder="1" applyAlignment="1">
      <alignment vertical="center"/>
    </xf>
    <xf numFmtId="0" fontId="25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4" fillId="2" borderId="30" xfId="0" applyFont="1" applyFill="1" applyBorder="1"/>
    <xf numFmtId="0" fontId="4" fillId="2" borderId="3" xfId="0" applyFont="1" applyFill="1" applyBorder="1"/>
    <xf numFmtId="0" fontId="4" fillId="0" borderId="30" xfId="0" applyFont="1" applyBorder="1"/>
    <xf numFmtId="0" fontId="4" fillId="0" borderId="3" xfId="0" applyFont="1" applyBorder="1"/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  <xf numFmtId="168" fontId="4" fillId="2" borderId="4" xfId="2" applyNumberFormat="1" applyFont="1" applyFill="1" applyBorder="1" applyAlignment="1">
      <alignment horizontal="left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5</xdr:col>
          <xdr:colOff>400050</xdr:colOff>
          <xdr:row>25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01"/>
  <sheetViews>
    <sheetView tabSelected="1" topLeftCell="A38" zoomScale="90" zoomScaleNormal="90" workbookViewId="0">
      <selection activeCell="C64" sqref="C64"/>
    </sheetView>
  </sheetViews>
  <sheetFormatPr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3" width="10.7109375" bestFit="1" customWidth="1"/>
    <col min="14" max="14" width="14.5703125" bestFit="1" customWidth="1"/>
    <col min="15" max="15" width="10.7109375" bestFit="1" customWidth="1"/>
    <col min="16" max="20" width="12.140625" customWidth="1"/>
    <col min="21" max="24" width="11.42578125" customWidth="1"/>
  </cols>
  <sheetData>
    <row r="1" spans="1:26" ht="15" x14ac:dyDescent="0.25">
      <c r="A1" s="149" t="s">
        <v>80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26" x14ac:dyDescent="0.2">
      <c r="A2" s="39" t="s">
        <v>72</v>
      </c>
      <c r="B2" s="68"/>
      <c r="C2" s="68"/>
      <c r="D2" s="68"/>
      <c r="E2" s="68"/>
      <c r="F2" s="68"/>
      <c r="G2" s="68"/>
      <c r="H2" s="68"/>
      <c r="I2" s="68"/>
      <c r="J2" s="68"/>
    </row>
    <row r="3" spans="1:26" x14ac:dyDescent="0.2">
      <c r="A3" s="39" t="s">
        <v>75</v>
      </c>
      <c r="B3" s="68"/>
      <c r="C3" s="39" t="s">
        <v>93</v>
      </c>
      <c r="E3" s="67"/>
      <c r="F3" s="67"/>
      <c r="G3" s="67"/>
      <c r="H3" s="67"/>
      <c r="I3" s="67"/>
    </row>
    <row r="4" spans="1:26" ht="12.75" customHeight="1" x14ac:dyDescent="0.2">
      <c r="A4" s="41" t="s">
        <v>34</v>
      </c>
      <c r="B4" s="69"/>
      <c r="C4" s="69"/>
      <c r="D4" s="69"/>
      <c r="E4" s="69"/>
      <c r="F4" s="69"/>
      <c r="G4" s="69"/>
      <c r="H4" s="69"/>
      <c r="I4" s="69"/>
      <c r="J4" s="69"/>
    </row>
    <row r="5" spans="1:26" ht="12.75" customHeight="1" x14ac:dyDescent="0.2">
      <c r="A5" s="41" t="s">
        <v>73</v>
      </c>
      <c r="B5" s="69"/>
      <c r="C5" s="69"/>
      <c r="D5" s="69"/>
      <c r="E5" s="69"/>
      <c r="F5" s="69"/>
      <c r="G5" s="69"/>
      <c r="H5" s="69"/>
      <c r="I5" s="69"/>
      <c r="J5" s="69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171" t="s">
        <v>0</v>
      </c>
      <c r="B7" s="172"/>
      <c r="C7" s="172"/>
      <c r="D7" s="172"/>
      <c r="E7" s="172"/>
      <c r="F7" s="173"/>
      <c r="G7" s="173"/>
      <c r="H7" s="173"/>
      <c r="I7" s="173"/>
      <c r="J7" s="174"/>
      <c r="L7" s="147" t="s">
        <v>76</v>
      </c>
      <c r="M7" s="148"/>
      <c r="N7" s="141"/>
      <c r="P7" s="71" t="s">
        <v>65</v>
      </c>
    </row>
    <row r="8" spans="1:26" x14ac:dyDescent="0.2">
      <c r="A8" s="178" t="s">
        <v>1</v>
      </c>
      <c r="B8" s="175"/>
      <c r="C8" s="107"/>
      <c r="D8" s="105"/>
      <c r="E8" s="175" t="s">
        <v>2</v>
      </c>
      <c r="F8" s="176"/>
      <c r="G8" s="176"/>
      <c r="H8" s="176"/>
      <c r="I8" s="176"/>
      <c r="J8" s="177"/>
      <c r="P8" s="114" t="s">
        <v>99</v>
      </c>
    </row>
    <row r="9" spans="1:26" x14ac:dyDescent="0.2">
      <c r="A9" s="178"/>
      <c r="B9" s="175"/>
      <c r="C9" s="108"/>
      <c r="D9" s="106"/>
      <c r="E9" s="37" t="s">
        <v>3</v>
      </c>
      <c r="F9" s="37" t="s">
        <v>95</v>
      </c>
      <c r="G9" s="37" t="s">
        <v>96</v>
      </c>
      <c r="H9" s="37" t="s">
        <v>97</v>
      </c>
      <c r="I9" s="37" t="s">
        <v>101</v>
      </c>
      <c r="J9" s="84" t="s">
        <v>4</v>
      </c>
      <c r="P9" s="114" t="s">
        <v>94</v>
      </c>
    </row>
    <row r="10" spans="1:26" s="1" customFormat="1" x14ac:dyDescent="0.2">
      <c r="A10" s="178"/>
      <c r="B10" s="175"/>
      <c r="C10" s="38" t="s">
        <v>48</v>
      </c>
      <c r="D10" s="75" t="s">
        <v>49</v>
      </c>
      <c r="E10" s="38" t="s">
        <v>40</v>
      </c>
      <c r="F10" s="38" t="s">
        <v>40</v>
      </c>
      <c r="G10" s="38" t="s">
        <v>40</v>
      </c>
      <c r="H10" s="38" t="s">
        <v>40</v>
      </c>
      <c r="I10" s="38" t="s">
        <v>40</v>
      </c>
      <c r="J10" s="85" t="s">
        <v>40</v>
      </c>
      <c r="L10" s="164"/>
      <c r="M10" s="164"/>
      <c r="N10" s="26"/>
      <c r="O10" s="26"/>
      <c r="P10" s="40" t="s">
        <v>35</v>
      </c>
      <c r="Q10" s="40" t="s">
        <v>35</v>
      </c>
      <c r="R10" s="40" t="s">
        <v>35</v>
      </c>
      <c r="S10" s="40" t="s">
        <v>35</v>
      </c>
      <c r="T10" s="40" t="s">
        <v>35</v>
      </c>
      <c r="V10" s="40" t="s">
        <v>50</v>
      </c>
      <c r="W10" s="40" t="s">
        <v>50</v>
      </c>
      <c r="X10" s="40" t="s">
        <v>50</v>
      </c>
      <c r="Y10" s="40" t="s">
        <v>50</v>
      </c>
      <c r="Z10" s="40" t="s">
        <v>50</v>
      </c>
    </row>
    <row r="11" spans="1:26" x14ac:dyDescent="0.2">
      <c r="A11" s="158" t="s">
        <v>5</v>
      </c>
      <c r="B11" s="159"/>
      <c r="C11" s="63"/>
      <c r="D11" s="2"/>
      <c r="E11" s="6"/>
      <c r="F11" s="6"/>
      <c r="G11" s="6"/>
      <c r="H11" s="6"/>
      <c r="I11" s="6"/>
      <c r="J11" s="86"/>
      <c r="L11" s="73" t="s">
        <v>114</v>
      </c>
      <c r="M11" s="73" t="s">
        <v>36</v>
      </c>
      <c r="N11" s="73" t="s">
        <v>115</v>
      </c>
      <c r="O11" s="73" t="s">
        <v>36</v>
      </c>
      <c r="P11" s="42" t="s">
        <v>3</v>
      </c>
      <c r="Q11" s="42" t="s">
        <v>95</v>
      </c>
      <c r="R11" s="42" t="s">
        <v>96</v>
      </c>
      <c r="S11" s="42" t="s">
        <v>97</v>
      </c>
      <c r="T11" s="42" t="s">
        <v>101</v>
      </c>
      <c r="V11" s="42" t="s">
        <v>3</v>
      </c>
      <c r="W11" s="42" t="s">
        <v>95</v>
      </c>
      <c r="X11" s="42" t="s">
        <v>96</v>
      </c>
      <c r="Y11" s="42" t="s">
        <v>97</v>
      </c>
      <c r="Z11" s="42" t="s">
        <v>101</v>
      </c>
    </row>
    <row r="12" spans="1:26" x14ac:dyDescent="0.2">
      <c r="A12" s="87"/>
      <c r="B12" s="70" t="s">
        <v>109</v>
      </c>
      <c r="C12" s="77">
        <v>0</v>
      </c>
      <c r="D12" s="110">
        <f>C12/O12</f>
        <v>0</v>
      </c>
      <c r="E12" s="27">
        <f>ROUND(N12/O12*C12,0)</f>
        <v>0</v>
      </c>
      <c r="F12" s="27">
        <f>E12*1.03</f>
        <v>0</v>
      </c>
      <c r="G12" s="27">
        <f>F12*1.03</f>
        <v>0</v>
      </c>
      <c r="H12" s="27">
        <f>G12*1.03</f>
        <v>0</v>
      </c>
      <c r="I12" s="27">
        <f>H12*1.03</f>
        <v>0</v>
      </c>
      <c r="J12" s="88">
        <f>SUM(E12:I12)</f>
        <v>0</v>
      </c>
      <c r="L12" s="17">
        <v>0</v>
      </c>
      <c r="M12" s="9">
        <v>9</v>
      </c>
      <c r="N12" s="17">
        <f>L12/9*12</f>
        <v>0</v>
      </c>
      <c r="O12" s="9">
        <v>12</v>
      </c>
      <c r="P12" s="116">
        <f>N12</f>
        <v>0</v>
      </c>
      <c r="Q12" s="116">
        <f>P12*1.03</f>
        <v>0</v>
      </c>
      <c r="R12" s="116">
        <f>Q12*1.03</f>
        <v>0</v>
      </c>
      <c r="S12" s="116">
        <f>R12*1.03</f>
        <v>0</v>
      </c>
      <c r="T12" s="116">
        <f>S12*1.03</f>
        <v>0</v>
      </c>
      <c r="V12" s="117" t="e">
        <f>SUM(E12/P12)</f>
        <v>#DIV/0!</v>
      </c>
      <c r="W12" s="117" t="e">
        <f>F12/Q12</f>
        <v>#DIV/0!</v>
      </c>
      <c r="X12" s="117" t="e">
        <f>G12/R12</f>
        <v>#DIV/0!</v>
      </c>
      <c r="Y12" s="117" t="e">
        <f>H12/S12</f>
        <v>#DIV/0!</v>
      </c>
      <c r="Z12" s="117" t="e">
        <f>I12/T12</f>
        <v>#DIV/0!</v>
      </c>
    </row>
    <row r="13" spans="1:26" x14ac:dyDescent="0.2">
      <c r="A13" s="87"/>
      <c r="B13" s="76"/>
      <c r="C13" s="77">
        <v>0</v>
      </c>
      <c r="D13" s="110">
        <f t="shared" ref="D13:D15" si="0">C13/O13</f>
        <v>0</v>
      </c>
      <c r="E13" s="27">
        <f t="shared" ref="E13:E15" si="1">ROUND(N13/O13*C13,0)</f>
        <v>0</v>
      </c>
      <c r="F13" s="27">
        <f t="shared" ref="F13:I15" si="2">E13*1.03</f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  <c r="J13" s="88">
        <f t="shared" ref="J13:J15" si="3">SUM(E13:I13)</f>
        <v>0</v>
      </c>
      <c r="L13" s="17"/>
      <c r="M13" s="9">
        <v>9</v>
      </c>
      <c r="N13" s="17">
        <f>L13/9*12</f>
        <v>0</v>
      </c>
      <c r="O13" s="9">
        <v>12</v>
      </c>
      <c r="P13" s="116">
        <f t="shared" ref="P13:P15" si="4">L13</f>
        <v>0</v>
      </c>
      <c r="Q13" s="116">
        <f t="shared" ref="Q13:T15" si="5">P13*1.03</f>
        <v>0</v>
      </c>
      <c r="R13" s="116">
        <f t="shared" si="5"/>
        <v>0</v>
      </c>
      <c r="S13" s="116">
        <f t="shared" si="5"/>
        <v>0</v>
      </c>
      <c r="T13" s="116">
        <f t="shared" si="5"/>
        <v>0</v>
      </c>
      <c r="V13" s="117" t="e">
        <f t="shared" ref="V13:V15" si="6">SUM(E13/P13)</f>
        <v>#DIV/0!</v>
      </c>
      <c r="W13" s="117" t="e">
        <f t="shared" ref="W13:W15" si="7">F13/Q13</f>
        <v>#DIV/0!</v>
      </c>
      <c r="X13" s="117" t="e">
        <f t="shared" ref="X13:X15" si="8">G13/R13</f>
        <v>#DIV/0!</v>
      </c>
      <c r="Y13" s="117" t="e">
        <f t="shared" ref="Y13:Z15" si="9">H13/S13</f>
        <v>#DIV/0!</v>
      </c>
      <c r="Z13" s="117" t="e">
        <f t="shared" si="9"/>
        <v>#DIV/0!</v>
      </c>
    </row>
    <row r="14" spans="1:26" x14ac:dyDescent="0.2">
      <c r="A14" s="87"/>
      <c r="B14" s="76"/>
      <c r="C14" s="77">
        <v>0</v>
      </c>
      <c r="D14" s="110">
        <f t="shared" si="0"/>
        <v>0</v>
      </c>
      <c r="E14" s="27">
        <f t="shared" si="1"/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88">
        <f t="shared" si="3"/>
        <v>0</v>
      </c>
      <c r="L14" s="17">
        <v>0</v>
      </c>
      <c r="M14" s="9">
        <v>9</v>
      </c>
      <c r="N14" s="17">
        <f>L14/9*12</f>
        <v>0</v>
      </c>
      <c r="O14" s="9">
        <v>12</v>
      </c>
      <c r="P14" s="116">
        <f t="shared" si="4"/>
        <v>0</v>
      </c>
      <c r="Q14" s="116">
        <f t="shared" si="5"/>
        <v>0</v>
      </c>
      <c r="R14" s="116">
        <f t="shared" si="5"/>
        <v>0</v>
      </c>
      <c r="S14" s="116">
        <f t="shared" si="5"/>
        <v>0</v>
      </c>
      <c r="T14" s="116">
        <f t="shared" si="5"/>
        <v>0</v>
      </c>
      <c r="V14" s="117" t="e">
        <f t="shared" si="6"/>
        <v>#DIV/0!</v>
      </c>
      <c r="W14" s="117" t="e">
        <f t="shared" si="7"/>
        <v>#DIV/0!</v>
      </c>
      <c r="X14" s="117" t="e">
        <f t="shared" si="8"/>
        <v>#DIV/0!</v>
      </c>
      <c r="Y14" s="117" t="e">
        <f t="shared" si="9"/>
        <v>#DIV/0!</v>
      </c>
      <c r="Z14" s="117" t="e">
        <f t="shared" si="9"/>
        <v>#DIV/0!</v>
      </c>
    </row>
    <row r="15" spans="1:26" x14ac:dyDescent="0.2">
      <c r="A15" s="87"/>
      <c r="B15" s="76"/>
      <c r="C15" s="77">
        <v>0</v>
      </c>
      <c r="D15" s="110">
        <f t="shared" si="0"/>
        <v>0</v>
      </c>
      <c r="E15" s="27">
        <f t="shared" si="1"/>
        <v>0</v>
      </c>
      <c r="F15" s="27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88">
        <f t="shared" si="3"/>
        <v>0</v>
      </c>
      <c r="L15" s="17">
        <v>0</v>
      </c>
      <c r="M15" s="9">
        <v>9</v>
      </c>
      <c r="N15" s="17">
        <f>L15/9*12</f>
        <v>0</v>
      </c>
      <c r="O15" s="9">
        <v>12</v>
      </c>
      <c r="P15" s="118">
        <f t="shared" si="4"/>
        <v>0</v>
      </c>
      <c r="Q15" s="116">
        <f t="shared" si="5"/>
        <v>0</v>
      </c>
      <c r="R15" s="116">
        <f t="shared" si="5"/>
        <v>0</v>
      </c>
      <c r="S15" s="116">
        <f t="shared" si="5"/>
        <v>0</v>
      </c>
      <c r="T15" s="116">
        <f t="shared" si="5"/>
        <v>0</v>
      </c>
      <c r="V15" s="119" t="e">
        <f t="shared" si="6"/>
        <v>#DIV/0!</v>
      </c>
      <c r="W15" s="119" t="e">
        <f t="shared" si="7"/>
        <v>#DIV/0!</v>
      </c>
      <c r="X15" s="119" t="e">
        <f t="shared" si="8"/>
        <v>#DIV/0!</v>
      </c>
      <c r="Y15" s="119" t="e">
        <f t="shared" si="9"/>
        <v>#DIV/0!</v>
      </c>
      <c r="Z15" s="119" t="e">
        <f t="shared" si="9"/>
        <v>#DIV/0!</v>
      </c>
    </row>
    <row r="16" spans="1:26" x14ac:dyDescent="0.2">
      <c r="A16" s="162"/>
      <c r="B16" s="163"/>
      <c r="C16" s="77"/>
      <c r="D16" s="80"/>
      <c r="E16" s="27"/>
      <c r="F16" s="27"/>
      <c r="G16" s="27"/>
      <c r="H16" s="27"/>
      <c r="I16" s="27"/>
      <c r="J16" s="88"/>
      <c r="L16" s="21"/>
      <c r="M16" s="21"/>
      <c r="N16" s="21"/>
      <c r="O16" s="21"/>
    </row>
    <row r="17" spans="1:23" x14ac:dyDescent="0.2">
      <c r="A17" s="179" t="s">
        <v>30</v>
      </c>
      <c r="B17" s="180"/>
      <c r="C17" s="61"/>
      <c r="D17" s="61"/>
      <c r="E17" s="27">
        <f>ROUND(SUM(E12:E16),0)</f>
        <v>0</v>
      </c>
      <c r="F17" s="27">
        <f>ROUND(SUM(F12:F16),0)</f>
        <v>0</v>
      </c>
      <c r="G17" s="27">
        <f>ROUND(SUM(G12:G16),0)</f>
        <v>0</v>
      </c>
      <c r="H17" s="27">
        <f>ROUND(SUM(H12:H16),0)</f>
        <v>0</v>
      </c>
      <c r="I17" s="27">
        <f>ROUND(SUM(I12:I16),0)</f>
        <v>0</v>
      </c>
      <c r="J17" s="89">
        <f>SUM(E17:I17)</f>
        <v>0</v>
      </c>
      <c r="L17" s="21"/>
      <c r="M17" s="21"/>
      <c r="N17" s="21"/>
      <c r="O17" s="21"/>
      <c r="P17" s="35"/>
    </row>
    <row r="18" spans="1:23" x14ac:dyDescent="0.2">
      <c r="A18" s="158" t="s">
        <v>28</v>
      </c>
      <c r="B18" s="159"/>
      <c r="C18" s="101" t="s">
        <v>82</v>
      </c>
      <c r="D18" s="2"/>
      <c r="E18" s="27"/>
      <c r="F18" s="27"/>
      <c r="G18" s="27"/>
      <c r="H18" s="27"/>
      <c r="I18" s="27"/>
      <c r="J18" s="90"/>
      <c r="L18" s="73" t="s">
        <v>41</v>
      </c>
      <c r="M18" s="73" t="s">
        <v>36</v>
      </c>
      <c r="N18" s="142"/>
      <c r="O18" s="26"/>
      <c r="Q18" s="35"/>
    </row>
    <row r="19" spans="1:23" x14ac:dyDescent="0.2">
      <c r="A19" s="165" t="s">
        <v>33</v>
      </c>
      <c r="B19" s="166"/>
      <c r="C19" s="77">
        <v>0</v>
      </c>
      <c r="D19" s="110">
        <v>0</v>
      </c>
      <c r="E19" s="27">
        <f>ROUND(L19*D19*C19,0)</f>
        <v>0</v>
      </c>
      <c r="F19" s="27">
        <f t="shared" ref="F19:I23" si="10">E19*1.03</f>
        <v>0</v>
      </c>
      <c r="G19" s="27">
        <f t="shared" si="10"/>
        <v>0</v>
      </c>
      <c r="H19" s="27">
        <f t="shared" si="10"/>
        <v>0</v>
      </c>
      <c r="I19" s="27">
        <f t="shared" si="10"/>
        <v>0</v>
      </c>
      <c r="J19" s="88">
        <f>SUM(C19:I19)</f>
        <v>0</v>
      </c>
      <c r="L19" s="17">
        <v>57000</v>
      </c>
      <c r="M19" s="9">
        <v>12</v>
      </c>
      <c r="N19" s="21"/>
      <c r="O19" s="20"/>
      <c r="P19" s="33"/>
      <c r="Q19" s="18"/>
    </row>
    <row r="20" spans="1:23" x14ac:dyDescent="0.2">
      <c r="A20" s="162" t="s">
        <v>110</v>
      </c>
      <c r="B20" s="163"/>
      <c r="C20" s="77">
        <v>0</v>
      </c>
      <c r="D20" s="110">
        <v>0</v>
      </c>
      <c r="E20" s="27">
        <f>ROUND(L20*D20*C20,0)</f>
        <v>0</v>
      </c>
      <c r="F20" s="27">
        <f t="shared" si="10"/>
        <v>0</v>
      </c>
      <c r="G20" s="27">
        <f t="shared" si="10"/>
        <v>0</v>
      </c>
      <c r="H20" s="27">
        <f t="shared" si="10"/>
        <v>0</v>
      </c>
      <c r="I20" s="27">
        <f t="shared" si="10"/>
        <v>0</v>
      </c>
      <c r="J20" s="88">
        <f t="shared" ref="J20:J23" si="11">SUM(C20:I20)</f>
        <v>0</v>
      </c>
      <c r="L20" s="17">
        <v>24000</v>
      </c>
      <c r="M20" s="9">
        <v>12</v>
      </c>
      <c r="N20" s="21"/>
      <c r="O20" s="21"/>
      <c r="P20" s="186" t="s">
        <v>113</v>
      </c>
      <c r="Q20" s="186"/>
      <c r="R20" s="186"/>
      <c r="S20" s="186"/>
      <c r="T20" s="186"/>
      <c r="U20" s="186"/>
      <c r="V20" s="186"/>
      <c r="W20" s="186"/>
    </row>
    <row r="21" spans="1:23" x14ac:dyDescent="0.2">
      <c r="A21" s="162" t="s">
        <v>45</v>
      </c>
      <c r="B21" s="163"/>
      <c r="C21" s="77">
        <v>0</v>
      </c>
      <c r="D21" s="110">
        <v>0</v>
      </c>
      <c r="E21" s="27">
        <f>ROUND(L21*D21*C21,0)</f>
        <v>0</v>
      </c>
      <c r="F21" s="27">
        <f t="shared" si="10"/>
        <v>0</v>
      </c>
      <c r="G21" s="27">
        <f t="shared" si="10"/>
        <v>0</v>
      </c>
      <c r="H21" s="27">
        <f t="shared" si="10"/>
        <v>0</v>
      </c>
      <c r="I21" s="27">
        <f t="shared" si="10"/>
        <v>0</v>
      </c>
      <c r="J21" s="88">
        <f t="shared" si="11"/>
        <v>0</v>
      </c>
      <c r="L21" s="17">
        <v>0</v>
      </c>
      <c r="M21" s="4">
        <v>0</v>
      </c>
      <c r="N21" s="143"/>
      <c r="O21" s="21"/>
      <c r="P21" s="66" t="s">
        <v>112</v>
      </c>
      <c r="Q21" s="34"/>
    </row>
    <row r="22" spans="1:23" x14ac:dyDescent="0.2">
      <c r="A22" s="162" t="s">
        <v>46</v>
      </c>
      <c r="B22" s="163"/>
      <c r="C22" s="77">
        <v>0</v>
      </c>
      <c r="D22" s="110">
        <v>0</v>
      </c>
      <c r="E22" s="27">
        <f>ROUND(L22*D22*C22,0)</f>
        <v>0</v>
      </c>
      <c r="F22" s="27">
        <f t="shared" si="10"/>
        <v>0</v>
      </c>
      <c r="G22" s="27">
        <f t="shared" si="10"/>
        <v>0</v>
      </c>
      <c r="H22" s="27">
        <f t="shared" si="10"/>
        <v>0</v>
      </c>
      <c r="I22" s="27">
        <f t="shared" si="10"/>
        <v>0</v>
      </c>
      <c r="J22" s="88">
        <f t="shared" si="11"/>
        <v>0</v>
      </c>
      <c r="L22" s="17">
        <v>0</v>
      </c>
      <c r="M22" s="4">
        <v>0</v>
      </c>
      <c r="N22" s="143"/>
      <c r="O22" s="21"/>
      <c r="P22" s="66" t="s">
        <v>71</v>
      </c>
      <c r="Q22" s="34"/>
    </row>
    <row r="23" spans="1:23" x14ac:dyDescent="0.2">
      <c r="A23" s="162" t="s">
        <v>42</v>
      </c>
      <c r="B23" s="163"/>
      <c r="C23" s="77">
        <v>0</v>
      </c>
      <c r="D23" s="110">
        <v>0</v>
      </c>
      <c r="E23" s="27">
        <f>ROUND(L23*D23*C23,0)</f>
        <v>0</v>
      </c>
      <c r="F23" s="27">
        <f t="shared" si="10"/>
        <v>0</v>
      </c>
      <c r="G23" s="27">
        <f t="shared" si="10"/>
        <v>0</v>
      </c>
      <c r="H23" s="27">
        <f t="shared" si="10"/>
        <v>0</v>
      </c>
      <c r="I23" s="27">
        <f t="shared" si="10"/>
        <v>0</v>
      </c>
      <c r="J23" s="88">
        <f t="shared" si="11"/>
        <v>0</v>
      </c>
      <c r="L23" s="17">
        <v>0</v>
      </c>
      <c r="M23" s="9">
        <v>0</v>
      </c>
      <c r="N23" s="21"/>
      <c r="O23" s="21"/>
      <c r="Q23" s="34"/>
    </row>
    <row r="24" spans="1:23" x14ac:dyDescent="0.2">
      <c r="A24" s="162"/>
      <c r="B24" s="163"/>
      <c r="C24" s="77"/>
      <c r="D24" s="80"/>
      <c r="E24" s="27"/>
      <c r="F24" s="27"/>
      <c r="G24" s="27"/>
      <c r="H24" s="27"/>
      <c r="I24" s="27"/>
      <c r="J24" s="90"/>
      <c r="L24" s="21"/>
      <c r="M24" s="21"/>
      <c r="N24" s="21"/>
      <c r="O24" s="21"/>
      <c r="P24" s="66" t="s">
        <v>107</v>
      </c>
      <c r="S24" s="67" t="s">
        <v>108</v>
      </c>
    </row>
    <row r="25" spans="1:23" x14ac:dyDescent="0.2">
      <c r="A25" s="179" t="s">
        <v>47</v>
      </c>
      <c r="B25" s="180"/>
      <c r="C25" s="61"/>
      <c r="D25" s="61"/>
      <c r="E25" s="27">
        <f>ROUND(SUM(E19:E23),0)</f>
        <v>0</v>
      </c>
      <c r="F25" s="27">
        <f>ROUND(SUM(F19:F23),0)</f>
        <v>0</v>
      </c>
      <c r="G25" s="27">
        <f>ROUND(SUM(G19:G23),0)</f>
        <v>0</v>
      </c>
      <c r="H25" s="27">
        <f>ROUND(SUM(H19:H23),0)</f>
        <v>0</v>
      </c>
      <c r="I25" s="27">
        <f>ROUND(SUM(I19:I23),0)</f>
        <v>0</v>
      </c>
      <c r="J25" s="89">
        <f>SUM(E25:I25)</f>
        <v>0</v>
      </c>
      <c r="L25" s="26"/>
      <c r="M25" s="26"/>
      <c r="N25" s="26"/>
      <c r="O25" s="21"/>
      <c r="Q25" s="35"/>
    </row>
    <row r="26" spans="1:23" x14ac:dyDescent="0.2">
      <c r="A26" s="183" t="s">
        <v>29</v>
      </c>
      <c r="B26" s="184"/>
      <c r="C26" s="78"/>
      <c r="D26" s="5"/>
      <c r="E26" s="27"/>
      <c r="F26" s="27"/>
      <c r="G26" s="27"/>
      <c r="H26" s="27"/>
      <c r="I26" s="27"/>
      <c r="J26" s="90"/>
      <c r="L26" s="29"/>
      <c r="M26" s="20"/>
      <c r="N26" s="20"/>
      <c r="O26" s="21"/>
      <c r="P26" s="33"/>
      <c r="Q26" s="18"/>
    </row>
    <row r="27" spans="1:23" x14ac:dyDescent="0.2">
      <c r="A27" s="162" t="s">
        <v>32</v>
      </c>
      <c r="B27" s="163"/>
      <c r="C27" s="109">
        <v>0.28999999999999998</v>
      </c>
      <c r="D27" s="110"/>
      <c r="E27" s="27">
        <f>ROUND(E17*$C$27,0)</f>
        <v>0</v>
      </c>
      <c r="F27" s="27">
        <f>ROUND(F17*$C$27,0)</f>
        <v>0</v>
      </c>
      <c r="G27" s="27">
        <f>ROUND(G17*$C$27,0)</f>
        <v>0</v>
      </c>
      <c r="H27" s="27">
        <f>ROUND(H17*$C$27,0)</f>
        <v>0</v>
      </c>
      <c r="I27" s="27">
        <f>ROUND(I17*$C$27,0)</f>
        <v>0</v>
      </c>
      <c r="J27" s="88">
        <f>SUM(E27:I27)</f>
        <v>0</v>
      </c>
      <c r="L27" s="29"/>
      <c r="M27" s="21"/>
      <c r="N27" s="21"/>
      <c r="O27" s="21"/>
      <c r="P27" s="33"/>
      <c r="Q27" s="34"/>
    </row>
    <row r="28" spans="1:23" x14ac:dyDescent="0.2">
      <c r="A28" s="165" t="s">
        <v>33</v>
      </c>
      <c r="B28" s="166"/>
      <c r="C28" s="109">
        <v>0.18</v>
      </c>
      <c r="D28" s="110"/>
      <c r="E28" s="27">
        <f>ROUND(E19*$C$28,0)</f>
        <v>0</v>
      </c>
      <c r="F28" s="27">
        <f>ROUND(F19*$C$28,0)</f>
        <v>0</v>
      </c>
      <c r="G28" s="27">
        <f>ROUND(G19*$C$28,0)</f>
        <v>0</v>
      </c>
      <c r="H28" s="27">
        <f>ROUND(H19*$C$28,0)</f>
        <v>0</v>
      </c>
      <c r="I28" s="27">
        <f>ROUND(I19*$C$28,0)</f>
        <v>0</v>
      </c>
      <c r="J28" s="88">
        <f t="shared" ref="J28:J30" si="12">SUM(E28:I28)</f>
        <v>0</v>
      </c>
      <c r="L28" s="29"/>
      <c r="M28" s="21"/>
      <c r="N28" s="21"/>
      <c r="O28" s="21"/>
      <c r="P28" s="33"/>
      <c r="Q28" s="34"/>
    </row>
    <row r="29" spans="1:23" x14ac:dyDescent="0.2">
      <c r="A29" s="162" t="s">
        <v>43</v>
      </c>
      <c r="B29" s="163"/>
      <c r="C29" s="109">
        <v>0</v>
      </c>
      <c r="D29" s="110"/>
      <c r="E29" s="27">
        <f>ROUND((E20+E21+E22)*$C$29,0)</f>
        <v>0</v>
      </c>
      <c r="F29" s="27">
        <f>ROUND((F20+F21+F22)*$C$29,0)</f>
        <v>0</v>
      </c>
      <c r="G29" s="27">
        <f>ROUND((G20+G21+G22)*$C$29,0)</f>
        <v>0</v>
      </c>
      <c r="H29" s="27">
        <f>ROUND((H20+H21+H22)*$C$29,0)</f>
        <v>0</v>
      </c>
      <c r="I29" s="27">
        <f>ROUND((I20+I21+I22)*$C$29,0)</f>
        <v>0</v>
      </c>
      <c r="J29" s="88">
        <f t="shared" si="12"/>
        <v>0</v>
      </c>
      <c r="L29" s="29"/>
      <c r="M29" s="21"/>
      <c r="N29" s="21"/>
      <c r="O29" s="21"/>
      <c r="Q29" s="34"/>
    </row>
    <row r="30" spans="1:23" x14ac:dyDescent="0.2">
      <c r="A30" s="162" t="s">
        <v>42</v>
      </c>
      <c r="B30" s="163"/>
      <c r="C30" s="109">
        <v>0.08</v>
      </c>
      <c r="D30" s="110"/>
      <c r="E30" s="27">
        <f>ROUND(E23*$C$30,0)</f>
        <v>0</v>
      </c>
      <c r="F30" s="27">
        <f>ROUND(F23*$C$30,0)</f>
        <v>0</v>
      </c>
      <c r="G30" s="27">
        <f>ROUND(G23*$C$30,0)</f>
        <v>0</v>
      </c>
      <c r="H30" s="27">
        <f>ROUND(H23*$C$30,0)</f>
        <v>0</v>
      </c>
      <c r="I30" s="27">
        <f>ROUND(I23*$C$30,0)</f>
        <v>0</v>
      </c>
      <c r="J30" s="88">
        <f t="shared" si="12"/>
        <v>0</v>
      </c>
      <c r="L30" s="21"/>
      <c r="M30" s="21"/>
      <c r="N30" s="21"/>
      <c r="O30" s="21"/>
      <c r="P30" s="33"/>
    </row>
    <row r="31" spans="1:23" x14ac:dyDescent="0.2">
      <c r="A31" s="162"/>
      <c r="B31" s="163"/>
      <c r="C31" s="102"/>
      <c r="D31" s="110"/>
      <c r="E31" s="11"/>
      <c r="F31" s="11"/>
      <c r="G31" s="11"/>
      <c r="H31" s="11"/>
      <c r="I31" s="11"/>
      <c r="J31" s="91"/>
      <c r="L31" s="21"/>
      <c r="M31" s="21"/>
      <c r="N31" s="21"/>
      <c r="Q31" s="19"/>
    </row>
    <row r="32" spans="1:23" x14ac:dyDescent="0.2">
      <c r="A32" s="179" t="s">
        <v>31</v>
      </c>
      <c r="B32" s="180"/>
      <c r="C32" s="62"/>
      <c r="D32" s="61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11">
        <f>ROUND(SUM(H27:H30),0)</f>
        <v>0</v>
      </c>
      <c r="I32" s="11">
        <f>ROUND(SUM(I27:I30),0)</f>
        <v>0</v>
      </c>
      <c r="J32" s="89">
        <f>SUM(E32:I32)</f>
        <v>0</v>
      </c>
      <c r="L32" s="21"/>
      <c r="M32" s="21"/>
      <c r="N32" s="21"/>
      <c r="Q32" s="25"/>
    </row>
    <row r="33" spans="1:23" x14ac:dyDescent="0.2">
      <c r="A33" s="156" t="s">
        <v>6</v>
      </c>
      <c r="B33" s="157"/>
      <c r="C33" s="63"/>
      <c r="D33" s="63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12">
        <f>ROUND(H32+H25+H17,0)</f>
        <v>0</v>
      </c>
      <c r="I33" s="12">
        <f>ROUND(I32+I25+I17,0)</f>
        <v>0</v>
      </c>
      <c r="J33" s="120">
        <f>SUM(E33:I33)</f>
        <v>0</v>
      </c>
      <c r="L33" s="22"/>
      <c r="M33" s="22"/>
      <c r="N33" s="22"/>
      <c r="O33" s="22"/>
    </row>
    <row r="34" spans="1:23" x14ac:dyDescent="0.2">
      <c r="A34" s="154"/>
      <c r="B34" s="155"/>
      <c r="C34" s="63"/>
      <c r="D34" s="2"/>
      <c r="E34" s="12"/>
      <c r="F34" s="12"/>
      <c r="G34" s="12"/>
      <c r="H34" s="12"/>
      <c r="I34" s="12"/>
      <c r="J34" s="94"/>
      <c r="L34" s="22"/>
      <c r="M34" s="22"/>
      <c r="N34" s="22"/>
      <c r="O34" s="22"/>
    </row>
    <row r="35" spans="1:23" x14ac:dyDescent="0.2">
      <c r="A35" s="156" t="s">
        <v>7</v>
      </c>
      <c r="B35" s="157"/>
      <c r="C35" s="63"/>
      <c r="D35" s="63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89">
        <f>SUM(E35:I35)</f>
        <v>0</v>
      </c>
      <c r="L35" s="21"/>
      <c r="M35" s="22"/>
      <c r="N35" s="22"/>
      <c r="O35" s="22"/>
    </row>
    <row r="36" spans="1:23" x14ac:dyDescent="0.2">
      <c r="A36" s="162" t="s">
        <v>102</v>
      </c>
      <c r="B36" s="163"/>
      <c r="C36" s="61"/>
      <c r="D36" s="4"/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88">
        <f>SUM(E36:I36)</f>
        <v>0</v>
      </c>
      <c r="P36" s="31" t="s">
        <v>105</v>
      </c>
    </row>
    <row r="37" spans="1:23" x14ac:dyDescent="0.2">
      <c r="A37" s="162" t="s">
        <v>103</v>
      </c>
      <c r="B37" s="163"/>
      <c r="C37" s="61"/>
      <c r="D37" s="4"/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88">
        <f>SUM(E37:I37)</f>
        <v>0</v>
      </c>
      <c r="P37" s="31" t="s">
        <v>106</v>
      </c>
    </row>
    <row r="38" spans="1:23" x14ac:dyDescent="0.2">
      <c r="A38" s="160" t="s">
        <v>104</v>
      </c>
      <c r="B38" s="161"/>
      <c r="C38" s="64"/>
      <c r="D38" s="111"/>
      <c r="E38" s="121">
        <f>ROUND(SUM(E36:E37),0)</f>
        <v>0</v>
      </c>
      <c r="F38" s="121">
        <f t="shared" ref="F38:J38" si="13">ROUND(SUM(F36:F37),0)</f>
        <v>0</v>
      </c>
      <c r="G38" s="121">
        <f t="shared" si="13"/>
        <v>0</v>
      </c>
      <c r="H38" s="121">
        <f t="shared" si="13"/>
        <v>0</v>
      </c>
      <c r="I38" s="121">
        <f t="shared" si="13"/>
        <v>0</v>
      </c>
      <c r="J38" s="121">
        <f t="shared" si="13"/>
        <v>0</v>
      </c>
    </row>
    <row r="39" spans="1:23" x14ac:dyDescent="0.2">
      <c r="A39" s="158"/>
      <c r="B39" s="159"/>
      <c r="C39" s="63"/>
      <c r="D39" s="2"/>
      <c r="E39" s="11"/>
      <c r="F39" s="11"/>
      <c r="G39" s="11"/>
      <c r="H39" s="11"/>
      <c r="I39" s="11"/>
      <c r="J39" s="91"/>
      <c r="L39" s="21"/>
      <c r="M39" s="22"/>
      <c r="N39" s="22"/>
      <c r="O39" s="22"/>
    </row>
    <row r="40" spans="1:23" x14ac:dyDescent="0.2">
      <c r="A40" s="158" t="s">
        <v>8</v>
      </c>
      <c r="B40" s="159"/>
      <c r="C40" s="101" t="s">
        <v>82</v>
      </c>
      <c r="D40" s="2"/>
      <c r="E40" s="11"/>
      <c r="F40" s="11"/>
      <c r="G40" s="11"/>
      <c r="H40" s="11"/>
      <c r="I40" s="11"/>
      <c r="J40" s="91"/>
      <c r="L40" s="21"/>
      <c r="M40" s="21"/>
      <c r="N40" s="21"/>
      <c r="O40" s="21"/>
    </row>
    <row r="41" spans="1:23" x14ac:dyDescent="0.2">
      <c r="A41" s="162" t="s">
        <v>13</v>
      </c>
      <c r="B41" s="163"/>
      <c r="C41" s="61">
        <f>'Travel Budget Example'!A14</f>
        <v>0</v>
      </c>
      <c r="D41" s="4"/>
      <c r="E41" s="11">
        <f>ROUND('Travel Budget Example'!D14,0)</f>
        <v>0</v>
      </c>
      <c r="F41" s="11">
        <f t="shared" ref="F41:I42" si="14">E41</f>
        <v>0</v>
      </c>
      <c r="G41" s="11">
        <f t="shared" si="14"/>
        <v>0</v>
      </c>
      <c r="H41" s="11">
        <f t="shared" si="14"/>
        <v>0</v>
      </c>
      <c r="I41" s="11">
        <f t="shared" si="14"/>
        <v>0</v>
      </c>
      <c r="J41" s="89">
        <f>SUM(E41:I41)</f>
        <v>0</v>
      </c>
      <c r="L41" s="185" t="s">
        <v>100</v>
      </c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</row>
    <row r="42" spans="1:23" x14ac:dyDescent="0.2">
      <c r="A42" s="162" t="s">
        <v>14</v>
      </c>
      <c r="B42" s="163"/>
      <c r="C42" s="61">
        <f>'Travel Budget Example'!A28</f>
        <v>0</v>
      </c>
      <c r="D42" s="4"/>
      <c r="E42" s="11">
        <f>ROUND('Travel Budget Example'!D28,0)</f>
        <v>0</v>
      </c>
      <c r="F42" s="11">
        <f t="shared" si="14"/>
        <v>0</v>
      </c>
      <c r="G42" s="11">
        <f t="shared" si="14"/>
        <v>0</v>
      </c>
      <c r="H42" s="11">
        <f t="shared" si="14"/>
        <v>0</v>
      </c>
      <c r="I42" s="11">
        <f t="shared" si="14"/>
        <v>0</v>
      </c>
      <c r="J42" s="89">
        <f>SUM(E42:I42)</f>
        <v>0</v>
      </c>
      <c r="L42" s="21"/>
      <c r="M42" s="21"/>
      <c r="N42" s="21"/>
      <c r="O42" s="21"/>
    </row>
    <row r="43" spans="1:23" x14ac:dyDescent="0.2">
      <c r="A43" s="160" t="s">
        <v>25</v>
      </c>
      <c r="B43" s="161"/>
      <c r="C43" s="64"/>
      <c r="D43" s="111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12">
        <f>ROUND(SUM(H41:H42),0)</f>
        <v>0</v>
      </c>
      <c r="I43" s="12">
        <f>ROUND(SUM(I41:I42),0)</f>
        <v>0</v>
      </c>
      <c r="J43" s="93">
        <f>SUM(E43:I43)</f>
        <v>0</v>
      </c>
      <c r="L43" s="22"/>
      <c r="M43" s="22"/>
      <c r="N43" s="22"/>
      <c r="O43" s="22"/>
    </row>
    <row r="44" spans="1:23" x14ac:dyDescent="0.2">
      <c r="A44" s="152"/>
      <c r="B44" s="153"/>
      <c r="C44" s="64"/>
      <c r="D44" s="112"/>
      <c r="E44" s="12"/>
      <c r="F44" s="12"/>
      <c r="G44" s="12"/>
      <c r="H44" s="12"/>
      <c r="I44" s="12"/>
      <c r="J44" s="94"/>
      <c r="L44" s="22"/>
      <c r="M44" s="22"/>
      <c r="N44" s="22"/>
      <c r="O44" s="22"/>
    </row>
    <row r="45" spans="1:23" ht="12.75" customHeight="1" x14ac:dyDescent="0.2">
      <c r="A45" s="158" t="s">
        <v>9</v>
      </c>
      <c r="B45" s="159"/>
      <c r="C45" s="63"/>
      <c r="D45" s="2"/>
      <c r="E45" s="11"/>
      <c r="F45" s="11"/>
      <c r="G45" s="11"/>
      <c r="H45" s="11"/>
      <c r="I45" s="11"/>
      <c r="J45" s="91"/>
      <c r="L45" s="21"/>
      <c r="M45" s="21"/>
      <c r="N45" s="21"/>
      <c r="O45" s="21"/>
      <c r="P45" s="31" t="s">
        <v>60</v>
      </c>
    </row>
    <row r="46" spans="1:23" ht="12.75" customHeight="1" x14ac:dyDescent="0.2">
      <c r="A46" s="162" t="s">
        <v>15</v>
      </c>
      <c r="B46" s="163"/>
      <c r="C46" s="61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88">
        <f>SUM(E46:I46)</f>
        <v>0</v>
      </c>
      <c r="L46" s="21"/>
      <c r="M46" s="21"/>
      <c r="N46" s="21"/>
      <c r="O46" s="21"/>
      <c r="P46" s="31" t="s">
        <v>61</v>
      </c>
    </row>
    <row r="47" spans="1:23" ht="12.75" customHeight="1" x14ac:dyDescent="0.2">
      <c r="A47" s="162" t="s">
        <v>16</v>
      </c>
      <c r="B47" s="163"/>
      <c r="C47" s="61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88">
        <f t="shared" ref="J47:J50" si="15">SUM(E47:I47)</f>
        <v>0</v>
      </c>
      <c r="L47" s="21"/>
      <c r="M47" s="21"/>
      <c r="N47" s="21"/>
      <c r="O47" s="21"/>
      <c r="P47" s="31" t="s">
        <v>62</v>
      </c>
    </row>
    <row r="48" spans="1:23" ht="12.75" customHeight="1" x14ac:dyDescent="0.2">
      <c r="A48" s="162" t="s">
        <v>17</v>
      </c>
      <c r="B48" s="163"/>
      <c r="C48" s="61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88">
        <f t="shared" si="15"/>
        <v>0</v>
      </c>
      <c r="L48" s="21"/>
      <c r="M48" s="21"/>
      <c r="N48" s="21"/>
      <c r="O48" s="21"/>
      <c r="P48" s="31" t="s">
        <v>63</v>
      </c>
    </row>
    <row r="49" spans="1:25" ht="12.75" customHeight="1" x14ac:dyDescent="0.2">
      <c r="A49" s="162" t="s">
        <v>18</v>
      </c>
      <c r="B49" s="163"/>
      <c r="C49" s="61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88">
        <f t="shared" si="15"/>
        <v>0</v>
      </c>
      <c r="L49" s="21"/>
      <c r="M49" s="21"/>
      <c r="N49" s="21"/>
      <c r="O49" s="21"/>
      <c r="P49" s="31" t="s">
        <v>64</v>
      </c>
    </row>
    <row r="50" spans="1:25" ht="12.75" customHeight="1" x14ac:dyDescent="0.2">
      <c r="A50" s="162" t="s">
        <v>19</v>
      </c>
      <c r="B50" s="163"/>
      <c r="C50" s="61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88">
        <f t="shared" si="15"/>
        <v>0</v>
      </c>
      <c r="L50" s="21"/>
      <c r="M50" s="21"/>
      <c r="N50" s="21"/>
      <c r="O50" s="21"/>
    </row>
    <row r="51" spans="1:25" ht="12.75" customHeight="1" x14ac:dyDescent="0.2">
      <c r="A51" s="160" t="s">
        <v>24</v>
      </c>
      <c r="B51" s="161"/>
      <c r="C51" s="64"/>
      <c r="D51" s="111"/>
      <c r="E51" s="12">
        <f>SUM(E46:E50)</f>
        <v>0</v>
      </c>
      <c r="F51" s="12">
        <f>SUM(F46:F50)</f>
        <v>0</v>
      </c>
      <c r="G51" s="12">
        <f>SUM(G46:G50)</f>
        <v>0</v>
      </c>
      <c r="H51" s="12">
        <f>SUM(H46:H50)</f>
        <v>0</v>
      </c>
      <c r="I51" s="12">
        <f>SUM(I46:I50)</f>
        <v>0</v>
      </c>
      <c r="J51" s="92">
        <f>SUM(E51:I51)</f>
        <v>0</v>
      </c>
      <c r="L51" s="22"/>
      <c r="M51" s="21"/>
      <c r="N51" s="21"/>
      <c r="O51" s="21"/>
      <c r="P51" s="60"/>
    </row>
    <row r="52" spans="1:25" ht="12.75" customHeight="1" x14ac:dyDescent="0.2">
      <c r="A52" s="152"/>
      <c r="B52" s="153"/>
      <c r="C52" s="64"/>
      <c r="D52" s="112"/>
      <c r="E52" s="12"/>
      <c r="F52" s="12"/>
      <c r="G52" s="12"/>
      <c r="H52" s="12"/>
      <c r="I52" s="12"/>
      <c r="J52" s="94"/>
      <c r="L52" s="22"/>
      <c r="M52" s="21"/>
      <c r="N52" s="21"/>
      <c r="O52" s="21"/>
    </row>
    <row r="53" spans="1:25" x14ac:dyDescent="0.2">
      <c r="A53" s="183" t="s">
        <v>10</v>
      </c>
      <c r="B53" s="184"/>
      <c r="C53" s="103"/>
      <c r="D53" s="5"/>
      <c r="E53" s="11"/>
      <c r="F53" s="11"/>
      <c r="G53" s="11"/>
      <c r="H53" s="11"/>
      <c r="I53" s="11"/>
      <c r="J53" s="91"/>
      <c r="L53" s="21"/>
      <c r="M53" s="21"/>
      <c r="N53" s="21"/>
      <c r="O53" s="21"/>
    </row>
    <row r="54" spans="1:25" x14ac:dyDescent="0.2">
      <c r="A54" s="162" t="s">
        <v>20</v>
      </c>
      <c r="B54" s="163"/>
      <c r="C54" s="61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88">
        <f>SUM(E54:I54)</f>
        <v>0</v>
      </c>
      <c r="L54" s="21"/>
      <c r="M54" s="21"/>
      <c r="N54" s="21"/>
      <c r="O54" s="21"/>
    </row>
    <row r="55" spans="1:25" x14ac:dyDescent="0.2">
      <c r="A55" s="162" t="s">
        <v>44</v>
      </c>
      <c r="B55" s="163"/>
      <c r="C55" s="61"/>
      <c r="D55" s="4"/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88">
        <f t="shared" ref="J55:J59" si="16">SUM(E55:I55)</f>
        <v>0</v>
      </c>
      <c r="L55" s="21"/>
      <c r="M55" s="21"/>
      <c r="N55" s="21"/>
      <c r="O55" s="21"/>
    </row>
    <row r="56" spans="1:25" x14ac:dyDescent="0.2">
      <c r="A56" s="162" t="s">
        <v>21</v>
      </c>
      <c r="B56" s="163"/>
      <c r="C56" s="61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88">
        <f t="shared" si="16"/>
        <v>0</v>
      </c>
      <c r="L56" s="21"/>
      <c r="M56" s="21"/>
      <c r="N56" s="21"/>
      <c r="O56" s="21"/>
    </row>
    <row r="57" spans="1:25" x14ac:dyDescent="0.2">
      <c r="A57" s="162" t="s">
        <v>22</v>
      </c>
      <c r="B57" s="163"/>
      <c r="C57" s="61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88">
        <f t="shared" si="16"/>
        <v>0</v>
      </c>
      <c r="L57" s="73" t="s">
        <v>37</v>
      </c>
      <c r="M57" s="73" t="s">
        <v>38</v>
      </c>
      <c r="N57" s="142"/>
      <c r="O57" s="21"/>
      <c r="P57" s="114" t="s">
        <v>91</v>
      </c>
    </row>
    <row r="58" spans="1:25" x14ac:dyDescent="0.2">
      <c r="A58" s="162" t="s">
        <v>27</v>
      </c>
      <c r="B58" s="163"/>
      <c r="C58" s="61">
        <f>C20</f>
        <v>0</v>
      </c>
      <c r="D58" s="4"/>
      <c r="E58" s="30">
        <f>ROUND((L58*1)*M58*C58,0)</f>
        <v>0</v>
      </c>
      <c r="F58" s="30">
        <f>E58</f>
        <v>0</v>
      </c>
      <c r="G58" s="30">
        <f>F58</f>
        <v>0</v>
      </c>
      <c r="H58" s="30">
        <f>G58</f>
        <v>0</v>
      </c>
      <c r="I58" s="30">
        <f>H58</f>
        <v>0</v>
      </c>
      <c r="J58" s="88">
        <f t="shared" si="16"/>
        <v>0</v>
      </c>
      <c r="L58" s="16">
        <v>388.13</v>
      </c>
      <c r="M58" s="9">
        <v>24</v>
      </c>
      <c r="N58" s="21"/>
      <c r="O58" s="23"/>
      <c r="P58" s="31" t="s">
        <v>90</v>
      </c>
      <c r="Y58" s="67" t="s">
        <v>74</v>
      </c>
    </row>
    <row r="59" spans="1:25" x14ac:dyDescent="0.2">
      <c r="A59" s="162" t="s">
        <v>77</v>
      </c>
      <c r="B59" s="163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88">
        <f t="shared" si="16"/>
        <v>0</v>
      </c>
      <c r="O59" s="24"/>
      <c r="P59" s="31" t="s">
        <v>66</v>
      </c>
    </row>
    <row r="60" spans="1:25" x14ac:dyDescent="0.2">
      <c r="A60" s="160" t="s">
        <v>23</v>
      </c>
      <c r="B60" s="161"/>
      <c r="C60" s="64"/>
      <c r="D60" s="111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12">
        <f>ROUND(SUM(H54:H59),0)</f>
        <v>0</v>
      </c>
      <c r="I60" s="12">
        <f>ROUND(SUM(I54:I59),0)</f>
        <v>0</v>
      </c>
      <c r="J60" s="93">
        <f>SUM(E60:I60)</f>
        <v>0</v>
      </c>
      <c r="L60" s="22"/>
      <c r="M60" s="22"/>
      <c r="N60" s="22"/>
      <c r="O60" s="21"/>
    </row>
    <row r="61" spans="1:25" x14ac:dyDescent="0.2">
      <c r="A61" s="95"/>
      <c r="B61" s="82"/>
      <c r="C61" s="81"/>
      <c r="D61" s="113"/>
      <c r="E61" s="83"/>
      <c r="F61" s="83"/>
      <c r="G61" s="83"/>
      <c r="H61" s="83"/>
      <c r="I61" s="83"/>
      <c r="J61" s="96"/>
      <c r="L61" s="22"/>
      <c r="M61" s="22"/>
      <c r="N61" s="22"/>
      <c r="O61" s="21"/>
    </row>
    <row r="62" spans="1:25" ht="13.5" thickBot="1" x14ac:dyDescent="0.25">
      <c r="A62" s="181" t="s">
        <v>11</v>
      </c>
      <c r="B62" s="182"/>
      <c r="C62" s="65"/>
      <c r="D62" s="65"/>
      <c r="E62" s="13">
        <f>ROUND(E33+E38+E43+E51+E60,0)</f>
        <v>0</v>
      </c>
      <c r="F62" s="13">
        <f>ROUND(F33+F38+F43+F51+F60,0)</f>
        <v>0</v>
      </c>
      <c r="G62" s="13">
        <f>ROUND(G33+G38+G43+G51+G60,0)</f>
        <v>0</v>
      </c>
      <c r="H62" s="13">
        <f t="shared" ref="H62:I62" si="17">ROUND(H33+H38+H43+H51+H60,0)</f>
        <v>0</v>
      </c>
      <c r="I62" s="13">
        <f t="shared" si="17"/>
        <v>0</v>
      </c>
      <c r="J62" s="97">
        <f>SUM(E62:I62)</f>
        <v>0</v>
      </c>
      <c r="L62" s="22"/>
      <c r="M62" s="22"/>
      <c r="N62" s="22"/>
      <c r="O62" s="22"/>
      <c r="P62" s="3"/>
    </row>
    <row r="63" spans="1:25" s="3" customFormat="1" x14ac:dyDescent="0.2">
      <c r="A63" s="150" t="s">
        <v>92</v>
      </c>
      <c r="B63" s="151"/>
      <c r="C63" s="104"/>
      <c r="D63" s="8"/>
      <c r="E63" s="28">
        <f>ROUND(E62-E38-E57-E58-E51,0)</f>
        <v>0</v>
      </c>
      <c r="F63" s="28">
        <f t="shared" ref="F63:H63" si="18">ROUND(F62-F35-F57-F58-F51,0)</f>
        <v>0</v>
      </c>
      <c r="G63" s="28">
        <f t="shared" si="18"/>
        <v>0</v>
      </c>
      <c r="H63" s="28">
        <f t="shared" si="18"/>
        <v>0</v>
      </c>
      <c r="I63" s="28">
        <f>ROUND(I62-I35-I57-I58-I51,0)</f>
        <v>0</v>
      </c>
      <c r="J63" s="98">
        <f>SUM(E63:I63)</f>
        <v>0</v>
      </c>
      <c r="K63" s="1"/>
      <c r="L63" s="21"/>
      <c r="M63" s="21"/>
      <c r="N63" s="21"/>
      <c r="O63" s="21"/>
      <c r="P63" s="31" t="s">
        <v>67</v>
      </c>
    </row>
    <row r="64" spans="1:25" ht="13.5" thickBot="1" x14ac:dyDescent="0.25">
      <c r="A64" s="167" t="s">
        <v>39</v>
      </c>
      <c r="B64" s="168"/>
      <c r="C64" s="191">
        <v>0.53500000000000003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4">
        <f>ROUND(H63*$C$64,0)</f>
        <v>0</v>
      </c>
      <c r="I64" s="14">
        <f>ROUND(I63*$C$64,0)</f>
        <v>0</v>
      </c>
      <c r="J64" s="99">
        <f>SUM(E64:I64)</f>
        <v>0</v>
      </c>
      <c r="L64" s="22"/>
      <c r="M64" s="21"/>
      <c r="N64" s="21"/>
      <c r="O64" s="21"/>
      <c r="P64" s="31" t="s">
        <v>68</v>
      </c>
    </row>
    <row r="65" spans="1:16" ht="13.5" thickBot="1" x14ac:dyDescent="0.25">
      <c r="A65" s="169" t="s">
        <v>12</v>
      </c>
      <c r="B65" s="170"/>
      <c r="C65" s="72"/>
      <c r="D65" s="72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5">
        <f>ROUND(H64+H62,0)</f>
        <v>0</v>
      </c>
      <c r="I65" s="15">
        <f>ROUND(I64+I62,0)</f>
        <v>0</v>
      </c>
      <c r="J65" s="100">
        <f>SUM(E65:I65)</f>
        <v>0</v>
      </c>
      <c r="L65" s="22"/>
      <c r="M65" s="22"/>
      <c r="N65" s="22"/>
      <c r="O65" s="22"/>
      <c r="P65" s="31" t="s">
        <v>69</v>
      </c>
    </row>
    <row r="66" spans="1:16" ht="12.75" customHeight="1" thickBot="1" x14ac:dyDescent="0.25">
      <c r="A66" s="144" t="s">
        <v>26</v>
      </c>
      <c r="B66" s="145"/>
      <c r="C66" s="145"/>
      <c r="D66" s="145"/>
      <c r="E66" s="145"/>
      <c r="F66" s="145"/>
      <c r="G66" s="145"/>
      <c r="H66" s="145"/>
      <c r="I66" s="146"/>
      <c r="J66" s="122">
        <f>J65</f>
        <v>0</v>
      </c>
      <c r="P66" s="31" t="s">
        <v>70</v>
      </c>
    </row>
    <row r="67" spans="1:16" ht="12.75" customHeight="1" x14ac:dyDescent="0.2">
      <c r="E67"/>
      <c r="F67"/>
      <c r="G67"/>
      <c r="H67"/>
      <c r="I67"/>
    </row>
    <row r="68" spans="1:16" x14ac:dyDescent="0.2">
      <c r="A68" s="31" t="s">
        <v>111</v>
      </c>
      <c r="B68" s="31"/>
      <c r="C68" s="32"/>
      <c r="D68" s="32"/>
      <c r="E68" s="31"/>
      <c r="F68" s="31"/>
      <c r="G68" s="31"/>
      <c r="H68" s="31"/>
      <c r="I68" s="31"/>
      <c r="J68" s="31"/>
    </row>
    <row r="69" spans="1:16" x14ac:dyDescent="0.2">
      <c r="A69" s="32" t="s">
        <v>78</v>
      </c>
      <c r="B69" s="32"/>
      <c r="C69" s="32"/>
      <c r="D69" s="32"/>
      <c r="E69" s="31"/>
      <c r="F69" s="31"/>
      <c r="G69" s="31"/>
      <c r="H69" s="31"/>
      <c r="I69" s="31"/>
      <c r="J69" s="31"/>
    </row>
    <row r="70" spans="1:16" x14ac:dyDescent="0.2">
      <c r="A70" s="115" t="s">
        <v>79</v>
      </c>
      <c r="E70"/>
      <c r="F70"/>
      <c r="G70"/>
      <c r="H70"/>
      <c r="I70"/>
    </row>
    <row r="71" spans="1:16" x14ac:dyDescent="0.2">
      <c r="E71"/>
      <c r="F71"/>
      <c r="G71"/>
      <c r="H71"/>
      <c r="I71"/>
    </row>
    <row r="72" spans="1:16" x14ac:dyDescent="0.2">
      <c r="E72"/>
      <c r="F72"/>
      <c r="G72"/>
      <c r="H72"/>
      <c r="I72"/>
    </row>
    <row r="73" spans="1:16" x14ac:dyDescent="0.2">
      <c r="E73"/>
      <c r="F73"/>
      <c r="G73"/>
      <c r="H73"/>
      <c r="I73"/>
    </row>
    <row r="74" spans="1:16" x14ac:dyDescent="0.2">
      <c r="E74"/>
      <c r="F74"/>
      <c r="G74"/>
      <c r="H74"/>
      <c r="I74"/>
    </row>
    <row r="75" spans="1:16" x14ac:dyDescent="0.2">
      <c r="E75"/>
      <c r="F75"/>
      <c r="G75"/>
      <c r="H75"/>
      <c r="I75"/>
    </row>
    <row r="76" spans="1:16" x14ac:dyDescent="0.2">
      <c r="E76"/>
      <c r="F76"/>
      <c r="G76"/>
      <c r="H76"/>
      <c r="I76"/>
    </row>
    <row r="77" spans="1:16" x14ac:dyDescent="0.2">
      <c r="E77"/>
      <c r="F77"/>
      <c r="G77"/>
      <c r="H77"/>
      <c r="I77"/>
    </row>
    <row r="78" spans="1:16" x14ac:dyDescent="0.2">
      <c r="E78"/>
      <c r="F78"/>
      <c r="G78"/>
      <c r="H78"/>
      <c r="I78"/>
    </row>
    <row r="79" spans="1:16" x14ac:dyDescent="0.2">
      <c r="E79"/>
      <c r="F79"/>
      <c r="G79"/>
      <c r="H79"/>
      <c r="I79"/>
    </row>
    <row r="80" spans="1:16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</sheetData>
  <sheetProtection selectLockedCells="1" selectUnlockedCells="1"/>
  <mergeCells count="59">
    <mergeCell ref="A29:B29"/>
    <mergeCell ref="A50:B50"/>
    <mergeCell ref="A47:B47"/>
    <mergeCell ref="L41:W41"/>
    <mergeCell ref="P20:W20"/>
    <mergeCell ref="A24:B24"/>
    <mergeCell ref="A25:B25"/>
    <mergeCell ref="A26:B26"/>
    <mergeCell ref="A23:B23"/>
    <mergeCell ref="A20:B20"/>
    <mergeCell ref="A22:B22"/>
    <mergeCell ref="A21:B21"/>
    <mergeCell ref="A46:B46"/>
    <mergeCell ref="A38:B38"/>
    <mergeCell ref="A49:B49"/>
    <mergeCell ref="A59:B59"/>
    <mergeCell ref="A60:B60"/>
    <mergeCell ref="A30:B30"/>
    <mergeCell ref="A31:B31"/>
    <mergeCell ref="A36:B36"/>
    <mergeCell ref="A37:B37"/>
    <mergeCell ref="A42:B42"/>
    <mergeCell ref="A41:B41"/>
    <mergeCell ref="A58:B58"/>
    <mergeCell ref="A57:B57"/>
    <mergeCell ref="A53:B53"/>
    <mergeCell ref="A56:B56"/>
    <mergeCell ref="A65:B65"/>
    <mergeCell ref="A54:B54"/>
    <mergeCell ref="A55:B55"/>
    <mergeCell ref="A51:B51"/>
    <mergeCell ref="A7:J7"/>
    <mergeCell ref="E8:J8"/>
    <mergeCell ref="A18:B18"/>
    <mergeCell ref="A8:B10"/>
    <mergeCell ref="A16:B16"/>
    <mergeCell ref="A11:B11"/>
    <mergeCell ref="A17:B17"/>
    <mergeCell ref="A62:B62"/>
    <mergeCell ref="A32:B32"/>
    <mergeCell ref="A33:B33"/>
    <mergeCell ref="A27:B27"/>
    <mergeCell ref="A28:B28"/>
    <mergeCell ref="A66:I66"/>
    <mergeCell ref="L7:M7"/>
    <mergeCell ref="A1:J1"/>
    <mergeCell ref="A63:B63"/>
    <mergeCell ref="A52:B52"/>
    <mergeCell ref="A34:B34"/>
    <mergeCell ref="A35:B35"/>
    <mergeCell ref="A39:B39"/>
    <mergeCell ref="A40:B40"/>
    <mergeCell ref="A43:B43"/>
    <mergeCell ref="A48:B48"/>
    <mergeCell ref="L10:M10"/>
    <mergeCell ref="A19:B19"/>
    <mergeCell ref="A44:B44"/>
    <mergeCell ref="A45:B45"/>
    <mergeCell ref="A64:B64"/>
  </mergeCells>
  <phoneticPr fontId="3" type="noConversion"/>
  <hyperlinks>
    <hyperlink ref="Y58" r:id="rId1" display="https://studentaccounts.ucf.edu/tf-graduate/" xr:uid="{0A7DDAB5-B5E7-4B99-A2F8-3D59FBFC2E5F}"/>
    <hyperlink ref="S24" r:id="rId2" display="https://hr.ucf.edu/document/payroll-guidelines/" xr:uid="{4A35E701-42A3-4E26-9459-A2EB89E4432D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  <ignoredErrors>
    <ignoredError sqref="V14:Y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B21" sqref="B21"/>
    </sheetView>
  </sheetViews>
  <sheetFormatPr defaultRowHeight="12.75" x14ac:dyDescent="0.2"/>
  <cols>
    <col min="2" max="2" width="50.140625" customWidth="1"/>
  </cols>
  <sheetData>
    <row r="1" spans="1:6" ht="15" x14ac:dyDescent="0.25">
      <c r="A1" s="149" t="s">
        <v>81</v>
      </c>
      <c r="B1" s="149"/>
      <c r="C1" s="149"/>
      <c r="D1" s="149"/>
      <c r="E1" s="74"/>
      <c r="F1" s="74"/>
    </row>
    <row r="2" spans="1:6" ht="13.5" thickBot="1" x14ac:dyDescent="0.25"/>
    <row r="3" spans="1:6" ht="13.5" thickBot="1" x14ac:dyDescent="0.25">
      <c r="A3" s="187" t="s">
        <v>51</v>
      </c>
      <c r="B3" s="188"/>
      <c r="C3" s="188"/>
      <c r="D3" s="189"/>
    </row>
    <row r="4" spans="1:6" ht="15.75" thickBot="1" x14ac:dyDescent="0.3">
      <c r="A4" s="59" t="s">
        <v>54</v>
      </c>
      <c r="B4" s="54" t="s">
        <v>55</v>
      </c>
      <c r="C4" s="56" t="s">
        <v>52</v>
      </c>
      <c r="D4" s="55" t="s">
        <v>53</v>
      </c>
    </row>
    <row r="5" spans="1:6" ht="15.75" thickBot="1" x14ac:dyDescent="0.3">
      <c r="A5" s="44">
        <v>1</v>
      </c>
      <c r="B5" s="45" t="s">
        <v>88</v>
      </c>
      <c r="C5" s="57">
        <v>300</v>
      </c>
      <c r="D5" s="43">
        <f>A5*C5</f>
        <v>300</v>
      </c>
    </row>
    <row r="6" spans="1:6" ht="15.75" thickBot="1" x14ac:dyDescent="0.3">
      <c r="A6" s="44">
        <v>4</v>
      </c>
      <c r="B6" s="45" t="s">
        <v>116</v>
      </c>
      <c r="C6" s="58">
        <v>160</v>
      </c>
      <c r="D6" s="43">
        <f>A6*C6</f>
        <v>640</v>
      </c>
    </row>
    <row r="7" spans="1:6" ht="15.75" thickBot="1" x14ac:dyDescent="0.3">
      <c r="A7" s="44">
        <v>5</v>
      </c>
      <c r="B7" s="45" t="s">
        <v>85</v>
      </c>
      <c r="C7" s="58">
        <v>36</v>
      </c>
      <c r="D7" s="43">
        <f t="shared" ref="D7:D12" si="0">A7*C7</f>
        <v>180</v>
      </c>
    </row>
    <row r="8" spans="1:6" ht="15.75" thickBot="1" x14ac:dyDescent="0.3">
      <c r="A8" s="44">
        <v>5</v>
      </c>
      <c r="B8" s="45" t="s">
        <v>86</v>
      </c>
      <c r="C8" s="58">
        <v>12</v>
      </c>
      <c r="D8" s="43">
        <f t="shared" si="0"/>
        <v>60</v>
      </c>
    </row>
    <row r="9" spans="1:6" ht="15.75" thickBot="1" x14ac:dyDescent="0.3">
      <c r="A9" s="44">
        <v>0.44500000000000001</v>
      </c>
      <c r="B9" s="45" t="s">
        <v>87</v>
      </c>
      <c r="C9" s="79">
        <v>40</v>
      </c>
      <c r="D9" s="43">
        <f t="shared" si="0"/>
        <v>17.8</v>
      </c>
    </row>
    <row r="10" spans="1:6" ht="15.75" thickBot="1" x14ac:dyDescent="0.3">
      <c r="A10" s="44">
        <v>1</v>
      </c>
      <c r="B10" s="45" t="s">
        <v>84</v>
      </c>
      <c r="C10" s="58">
        <v>12</v>
      </c>
      <c r="D10" s="43">
        <f t="shared" si="0"/>
        <v>12</v>
      </c>
    </row>
    <row r="11" spans="1:6" ht="15.75" thickBot="1" x14ac:dyDescent="0.3">
      <c r="A11" s="44">
        <v>1</v>
      </c>
      <c r="B11" s="45" t="s">
        <v>83</v>
      </c>
      <c r="C11" s="58">
        <v>90</v>
      </c>
      <c r="D11" s="43">
        <f t="shared" si="0"/>
        <v>90</v>
      </c>
    </row>
    <row r="12" spans="1:6" ht="15.75" thickBot="1" x14ac:dyDescent="0.3">
      <c r="A12" s="44">
        <v>1</v>
      </c>
      <c r="B12" s="45" t="s">
        <v>56</v>
      </c>
      <c r="C12" s="58">
        <v>200</v>
      </c>
      <c r="D12" s="43">
        <f t="shared" si="0"/>
        <v>200</v>
      </c>
    </row>
    <row r="13" spans="1:6" ht="15.75" thickBot="1" x14ac:dyDescent="0.3">
      <c r="A13" s="50">
        <v>1</v>
      </c>
      <c r="B13" s="51" t="s">
        <v>57</v>
      </c>
      <c r="C13" s="52"/>
      <c r="D13" s="53">
        <f>ROUND(SUM(D5:D12),0)</f>
        <v>1500</v>
      </c>
    </row>
    <row r="14" spans="1:6" ht="16.5" thickTop="1" thickBot="1" x14ac:dyDescent="0.3">
      <c r="A14" s="46">
        <v>0</v>
      </c>
      <c r="B14" s="48" t="s">
        <v>58</v>
      </c>
      <c r="C14" s="47"/>
      <c r="D14" s="49">
        <f>ROUND(D13*A14,0)</f>
        <v>0</v>
      </c>
      <c r="F14" s="114" t="s">
        <v>98</v>
      </c>
    </row>
    <row r="16" spans="1:6" ht="13.5" thickBot="1" x14ac:dyDescent="0.25"/>
    <row r="17" spans="1:6" ht="13.5" thickBot="1" x14ac:dyDescent="0.25">
      <c r="A17" s="187" t="s">
        <v>59</v>
      </c>
      <c r="B17" s="188"/>
      <c r="C17" s="188"/>
      <c r="D17" s="189"/>
    </row>
    <row r="18" spans="1:6" ht="15.75" thickBot="1" x14ac:dyDescent="0.3">
      <c r="A18" s="59" t="s">
        <v>54</v>
      </c>
      <c r="B18" s="54" t="s">
        <v>55</v>
      </c>
      <c r="C18" s="56" t="s">
        <v>52</v>
      </c>
      <c r="D18" s="55" t="s">
        <v>53</v>
      </c>
    </row>
    <row r="19" spans="1:6" ht="15.75" thickBot="1" x14ac:dyDescent="0.3">
      <c r="A19" s="44">
        <v>1</v>
      </c>
      <c r="B19" s="45" t="s">
        <v>88</v>
      </c>
      <c r="C19" s="57">
        <v>800</v>
      </c>
      <c r="D19" s="43">
        <f>A19*C19</f>
        <v>800</v>
      </c>
    </row>
    <row r="20" spans="1:6" ht="15.75" thickBot="1" x14ac:dyDescent="0.3">
      <c r="A20" s="44">
        <v>4</v>
      </c>
      <c r="B20" s="45" t="s">
        <v>116</v>
      </c>
      <c r="C20" s="58">
        <v>250</v>
      </c>
      <c r="D20" s="43">
        <f>A20*C20</f>
        <v>1000</v>
      </c>
    </row>
    <row r="21" spans="1:6" ht="15.75" thickBot="1" x14ac:dyDescent="0.3">
      <c r="A21" s="44">
        <v>5</v>
      </c>
      <c r="B21" s="45" t="s">
        <v>85</v>
      </c>
      <c r="C21" s="58">
        <v>36</v>
      </c>
      <c r="D21" s="43">
        <f t="shared" ref="D21:D26" si="1">A21*C21</f>
        <v>180</v>
      </c>
    </row>
    <row r="22" spans="1:6" ht="15.75" thickBot="1" x14ac:dyDescent="0.3">
      <c r="A22" s="44">
        <v>5</v>
      </c>
      <c r="B22" s="45" t="s">
        <v>86</v>
      </c>
      <c r="C22" s="58">
        <v>12</v>
      </c>
      <c r="D22" s="43">
        <f t="shared" si="1"/>
        <v>60</v>
      </c>
    </row>
    <row r="23" spans="1:6" ht="15.75" thickBot="1" x14ac:dyDescent="0.3">
      <c r="A23" s="44">
        <v>0.44500000000000001</v>
      </c>
      <c r="B23" s="45" t="s">
        <v>87</v>
      </c>
      <c r="C23" s="79">
        <v>40</v>
      </c>
      <c r="D23" s="43">
        <f t="shared" si="1"/>
        <v>17.8</v>
      </c>
    </row>
    <row r="24" spans="1:6" ht="15.75" thickBot="1" x14ac:dyDescent="0.3">
      <c r="A24" s="44">
        <v>1</v>
      </c>
      <c r="B24" s="45" t="s">
        <v>84</v>
      </c>
      <c r="C24" s="58">
        <v>12</v>
      </c>
      <c r="D24" s="43">
        <f t="shared" si="1"/>
        <v>12</v>
      </c>
    </row>
    <row r="25" spans="1:6" ht="15.75" thickBot="1" x14ac:dyDescent="0.3">
      <c r="A25" s="44">
        <v>1</v>
      </c>
      <c r="B25" s="45" t="s">
        <v>83</v>
      </c>
      <c r="C25" s="58">
        <v>130</v>
      </c>
      <c r="D25" s="43">
        <f t="shared" si="1"/>
        <v>130</v>
      </c>
    </row>
    <row r="26" spans="1:6" ht="15.75" thickBot="1" x14ac:dyDescent="0.3">
      <c r="A26" s="44">
        <v>1</v>
      </c>
      <c r="B26" s="45" t="s">
        <v>56</v>
      </c>
      <c r="C26" s="58">
        <v>800</v>
      </c>
      <c r="D26" s="43">
        <f t="shared" si="1"/>
        <v>800</v>
      </c>
    </row>
    <row r="27" spans="1:6" ht="15.75" thickBot="1" x14ac:dyDescent="0.3">
      <c r="A27" s="50">
        <v>1</v>
      </c>
      <c r="B27" s="51" t="s">
        <v>57</v>
      </c>
      <c r="C27" s="52"/>
      <c r="D27" s="53">
        <f>ROUND(SUM(D19:D26),0)</f>
        <v>3000</v>
      </c>
    </row>
    <row r="28" spans="1:6" ht="16.5" thickTop="1" thickBot="1" x14ac:dyDescent="0.3">
      <c r="A28" s="46">
        <v>0</v>
      </c>
      <c r="B28" s="48" t="s">
        <v>58</v>
      </c>
      <c r="C28" s="47"/>
      <c r="D28" s="49">
        <f>ROUND(D27*A28,0)</f>
        <v>0</v>
      </c>
      <c r="F28" s="114" t="s">
        <v>98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75" x14ac:dyDescent="0.2"/>
  <sheetData>
    <row r="1" spans="1:16" ht="15" x14ac:dyDescent="0.2">
      <c r="A1" s="190" t="s">
        <v>89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91" spans="1:3" x14ac:dyDescent="0.2">
      <c r="A91" s="67"/>
      <c r="C91" s="67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2CA4-26F6-47E6-9AD9-E5EE9B4341B6}">
  <dimension ref="B1:J52"/>
  <sheetViews>
    <sheetView workbookViewId="0">
      <selection activeCell="E33" sqref="E33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32" customWidth="1"/>
    <col min="6" max="6" width="11" style="132" customWidth="1"/>
    <col min="7" max="7" width="10.7109375" style="132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1" spans="2:10" ht="21" x14ac:dyDescent="0.35">
      <c r="B1" s="138"/>
      <c r="C1" s="138"/>
      <c r="D1" s="138"/>
      <c r="E1" s="138"/>
      <c r="F1" s="138"/>
      <c r="G1" s="138"/>
    </row>
    <row r="2" spans="2:10" ht="21" x14ac:dyDescent="0.35">
      <c r="B2" s="138"/>
      <c r="C2" s="138"/>
      <c r="D2" s="138"/>
      <c r="E2" s="138"/>
      <c r="F2" s="138"/>
      <c r="G2" s="138"/>
    </row>
    <row r="4" spans="2:10" ht="21" x14ac:dyDescent="0.35">
      <c r="B4" s="138"/>
      <c r="C4" s="138"/>
      <c r="D4" s="138"/>
      <c r="E4" s="138"/>
      <c r="F4" s="138"/>
      <c r="G4" s="138"/>
    </row>
    <row r="5" spans="2:10" x14ac:dyDescent="0.2">
      <c r="B5" s="136"/>
      <c r="C5" s="136"/>
      <c r="D5" s="136"/>
      <c r="E5" s="136"/>
      <c r="F5" s="136"/>
      <c r="G5" s="136"/>
    </row>
    <row r="6" spans="2:10" ht="15.6" customHeight="1" x14ac:dyDescent="0.2">
      <c r="B6" s="137"/>
      <c r="C6" s="137"/>
      <c r="D6" s="137"/>
      <c r="E6" s="137"/>
      <c r="F6" s="137"/>
      <c r="G6" s="137"/>
    </row>
    <row r="7" spans="2:10" ht="15" x14ac:dyDescent="0.25">
      <c r="B7" s="123"/>
      <c r="C7" s="123"/>
      <c r="D7" s="124"/>
      <c r="E7" s="124"/>
      <c r="F7" s="124"/>
      <c r="G7" s="124"/>
    </row>
    <row r="8" spans="2:10" x14ac:dyDescent="0.2">
      <c r="B8" s="125"/>
      <c r="C8" s="125"/>
      <c r="D8" s="126"/>
      <c r="E8" s="126"/>
      <c r="F8" s="126"/>
      <c r="G8" s="126"/>
    </row>
    <row r="9" spans="2:10" x14ac:dyDescent="0.2">
      <c r="B9" s="125"/>
      <c r="C9" s="125"/>
      <c r="D9" s="126"/>
      <c r="E9" s="126"/>
      <c r="F9" s="126"/>
      <c r="G9" s="126"/>
    </row>
    <row r="10" spans="2:10" x14ac:dyDescent="0.2">
      <c r="B10" s="125"/>
      <c r="C10" s="125"/>
      <c r="D10" s="126"/>
      <c r="E10" s="126"/>
      <c r="F10" s="126"/>
      <c r="G10" s="126"/>
    </row>
    <row r="11" spans="2:10" x14ac:dyDescent="0.2">
      <c r="B11" s="125"/>
      <c r="C11" s="125"/>
      <c r="D11" s="126"/>
      <c r="E11" s="126"/>
      <c r="F11" s="126"/>
      <c r="G11" s="126"/>
      <c r="J11" s="127"/>
    </row>
    <row r="12" spans="2:10" x14ac:dyDescent="0.2">
      <c r="B12" s="125"/>
      <c r="C12" s="125"/>
      <c r="D12" s="126"/>
      <c r="E12" s="126"/>
      <c r="F12" s="126"/>
      <c r="G12" s="126"/>
      <c r="J12" s="128"/>
    </row>
    <row r="13" spans="2:10" x14ac:dyDescent="0.2">
      <c r="B13" s="125"/>
      <c r="C13" s="125"/>
      <c r="D13" s="126"/>
      <c r="E13" s="126"/>
      <c r="F13" s="126"/>
      <c r="G13" s="126"/>
      <c r="J13" s="128"/>
    </row>
    <row r="14" spans="2:10" x14ac:dyDescent="0.2">
      <c r="B14" s="125"/>
      <c r="C14" s="125"/>
      <c r="D14" s="126"/>
      <c r="E14" s="126"/>
      <c r="F14" s="126"/>
      <c r="G14" s="126"/>
    </row>
    <row r="15" spans="2:10" x14ac:dyDescent="0.2">
      <c r="B15" s="125"/>
      <c r="C15" s="125"/>
      <c r="D15" s="126"/>
      <c r="E15" s="126"/>
      <c r="F15" s="126"/>
      <c r="G15" s="126"/>
      <c r="J15" s="129"/>
    </row>
    <row r="16" spans="2:10" x14ac:dyDescent="0.2">
      <c r="B16" s="125"/>
      <c r="C16" s="125"/>
      <c r="D16" s="126"/>
      <c r="E16" s="126"/>
      <c r="F16" s="126"/>
      <c r="G16" s="126"/>
    </row>
    <row r="17" spans="2:8" x14ac:dyDescent="0.2">
      <c r="B17" s="125"/>
      <c r="C17" s="125"/>
      <c r="D17" s="126"/>
      <c r="E17" s="126"/>
      <c r="F17" s="126"/>
      <c r="G17" s="126"/>
    </row>
    <row r="18" spans="2:8" x14ac:dyDescent="0.2">
      <c r="B18" s="125"/>
      <c r="C18" s="125"/>
      <c r="D18" s="126"/>
      <c r="E18" s="130"/>
      <c r="F18" s="126"/>
      <c r="G18" s="130"/>
    </row>
    <row r="19" spans="2:8" x14ac:dyDescent="0.2">
      <c r="B19" s="131"/>
    </row>
    <row r="20" spans="2:8" x14ac:dyDescent="0.2">
      <c r="B20" s="131"/>
    </row>
    <row r="21" spans="2:8" x14ac:dyDescent="0.2">
      <c r="B21" s="131"/>
    </row>
    <row r="23" spans="2:8" ht="21" x14ac:dyDescent="0.35">
      <c r="B23" s="138"/>
      <c r="C23" s="138"/>
      <c r="D23" s="138"/>
      <c r="E23" s="138"/>
      <c r="F23" s="138"/>
      <c r="G23" s="138"/>
    </row>
    <row r="24" spans="2:8" x14ac:dyDescent="0.2">
      <c r="B24" s="136"/>
      <c r="C24" s="136"/>
      <c r="D24" s="136"/>
      <c r="E24" s="136"/>
      <c r="F24" s="136"/>
      <c r="G24" s="136"/>
    </row>
    <row r="25" spans="2:8" ht="15.6" customHeight="1" x14ac:dyDescent="0.2">
      <c r="B25" s="137"/>
      <c r="C25" s="137"/>
      <c r="D25" s="137"/>
      <c r="E25" s="137"/>
      <c r="F25" s="137"/>
      <c r="G25" s="137"/>
    </row>
    <row r="26" spans="2:8" ht="15" x14ac:dyDescent="0.25">
      <c r="B26" s="123"/>
      <c r="C26" s="123"/>
      <c r="D26" s="124"/>
      <c r="E26" s="124"/>
      <c r="F26" s="124"/>
      <c r="G26" s="124"/>
      <c r="H26" s="133"/>
    </row>
    <row r="27" spans="2:8" x14ac:dyDescent="0.2">
      <c r="C27" s="125"/>
      <c r="D27" s="126"/>
      <c r="E27" s="126"/>
      <c r="F27" s="126"/>
      <c r="G27" s="126"/>
    </row>
    <row r="28" spans="2:8" x14ac:dyDescent="0.2">
      <c r="C28" s="125"/>
      <c r="D28" s="126"/>
      <c r="E28" s="126"/>
      <c r="F28" s="126"/>
      <c r="G28" s="126"/>
    </row>
    <row r="29" spans="2:8" x14ac:dyDescent="0.2">
      <c r="B29" s="125"/>
      <c r="C29" s="125"/>
      <c r="D29" s="126"/>
      <c r="E29" s="126"/>
      <c r="F29" s="126"/>
      <c r="G29" s="126"/>
    </row>
    <row r="30" spans="2:8" x14ac:dyDescent="0.2">
      <c r="B30" s="125"/>
      <c r="C30" s="125"/>
      <c r="D30" s="126"/>
      <c r="E30" s="126"/>
      <c r="F30" s="126"/>
      <c r="G30" s="126"/>
    </row>
    <row r="31" spans="2:8" x14ac:dyDescent="0.2">
      <c r="C31" s="125"/>
      <c r="D31" s="126"/>
      <c r="E31" s="130"/>
      <c r="F31" s="126"/>
      <c r="G31" s="130"/>
    </row>
    <row r="32" spans="2:8" x14ac:dyDescent="0.2">
      <c r="C32" s="125"/>
      <c r="D32" s="126"/>
      <c r="E32" s="130"/>
      <c r="F32" s="126"/>
      <c r="G32" s="130"/>
    </row>
    <row r="33" spans="2:7" x14ac:dyDescent="0.2">
      <c r="C33" s="125"/>
      <c r="D33" s="126"/>
      <c r="E33" s="126"/>
      <c r="F33" s="126"/>
      <c r="G33" s="126"/>
    </row>
    <row r="34" spans="2:7" x14ac:dyDescent="0.2">
      <c r="C34" s="125"/>
      <c r="D34" s="126"/>
      <c r="E34" s="126"/>
      <c r="F34" s="126"/>
      <c r="G34" s="126"/>
    </row>
    <row r="35" spans="2:7" x14ac:dyDescent="0.2">
      <c r="C35" s="125"/>
      <c r="D35" s="126"/>
      <c r="E35" s="126"/>
      <c r="F35" s="126"/>
      <c r="G35" s="126"/>
    </row>
    <row r="36" spans="2:7" x14ac:dyDescent="0.2">
      <c r="B36" s="125"/>
      <c r="C36" s="125"/>
      <c r="D36" s="126"/>
      <c r="E36" s="126"/>
      <c r="F36" s="126"/>
      <c r="G36" s="126"/>
    </row>
    <row r="37" spans="2:7" x14ac:dyDescent="0.2">
      <c r="B37" s="125"/>
      <c r="C37" s="125"/>
      <c r="D37" s="126"/>
      <c r="E37" s="126"/>
      <c r="F37" s="126"/>
      <c r="G37" s="126"/>
    </row>
    <row r="38" spans="2:7" x14ac:dyDescent="0.2">
      <c r="B38" s="125"/>
      <c r="C38" s="125"/>
      <c r="D38" s="126"/>
      <c r="E38" s="126"/>
      <c r="F38" s="126"/>
      <c r="G38" s="126"/>
    </row>
    <row r="39" spans="2:7" x14ac:dyDescent="0.2">
      <c r="B39" s="125"/>
      <c r="C39" s="125"/>
      <c r="D39" s="126"/>
      <c r="E39" s="130"/>
      <c r="F39" s="126"/>
      <c r="G39" s="130"/>
    </row>
    <row r="40" spans="2:7" x14ac:dyDescent="0.2">
      <c r="B40" s="131"/>
      <c r="C40" s="125"/>
      <c r="D40" s="126"/>
      <c r="E40" s="126"/>
      <c r="F40" s="126"/>
      <c r="G40" s="134"/>
    </row>
    <row r="41" spans="2:7" x14ac:dyDescent="0.2">
      <c r="B41" s="131"/>
    </row>
    <row r="42" spans="2:7" x14ac:dyDescent="0.2">
      <c r="B42" s="131"/>
    </row>
    <row r="44" spans="2:7" ht="21" x14ac:dyDescent="0.35">
      <c r="B44" s="138"/>
      <c r="C44" s="138"/>
      <c r="D44" s="138"/>
      <c r="E44" s="138"/>
      <c r="F44" s="138"/>
      <c r="G44" s="138"/>
    </row>
    <row r="45" spans="2:7" x14ac:dyDescent="0.2">
      <c r="B45" s="139"/>
      <c r="C45" s="140"/>
      <c r="D45" s="140"/>
      <c r="E45" s="140"/>
      <c r="F45" s="140"/>
      <c r="G45" s="140"/>
    </row>
    <row r="46" spans="2:7" x14ac:dyDescent="0.2">
      <c r="B46" s="140"/>
      <c r="C46" s="140"/>
      <c r="D46" s="140"/>
      <c r="E46" s="140"/>
      <c r="F46" s="140"/>
      <c r="G46" s="140"/>
    </row>
    <row r="47" spans="2:7" x14ac:dyDescent="0.2">
      <c r="D47"/>
      <c r="E47"/>
    </row>
    <row r="48" spans="2:7" ht="15" x14ac:dyDescent="0.2">
      <c r="B48" s="135"/>
    </row>
    <row r="51" spans="2:7" x14ac:dyDescent="0.2">
      <c r="C51" s="125"/>
      <c r="D51" s="126"/>
      <c r="E51" s="126"/>
      <c r="F51" s="126"/>
      <c r="G51" s="126"/>
    </row>
    <row r="52" spans="2:7" x14ac:dyDescent="0.2">
      <c r="B52" s="125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5</xdr:col>
                <xdr:colOff>400050</xdr:colOff>
                <xdr:row>25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PI Budget - 5Yr</vt:lpstr>
      <vt:lpstr>Travel Budget Example</vt:lpstr>
      <vt:lpstr>Travel Reference Guide</vt:lpstr>
      <vt:lpstr>GRA Stipend Rates</vt:lpstr>
      <vt:lpstr>'PI Budget - 5Yr'!Print_Area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Jodi Reinhart</cp:lastModifiedBy>
  <cp:lastPrinted>2022-07-21T14:04:26Z</cp:lastPrinted>
  <dcterms:created xsi:type="dcterms:W3CDTF">2009-01-21T15:59:47Z</dcterms:created>
  <dcterms:modified xsi:type="dcterms:W3CDTF">2025-04-16T14:05:13Z</dcterms:modified>
</cp:coreProperties>
</file>